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500" tabRatio="901"/>
  </bookViews>
  <sheets>
    <sheet name="Situacioni  2024" sheetId="39" r:id="rId1"/>
  </sheets>
  <definedNames>
    <definedName name="_xlnm._FilterDatabase" localSheetId="0" hidden="1">'Situacioni  2024'!$A$6:$AF$131</definedName>
    <definedName name="OLE_LINK1" localSheetId="0">'Situacioni  2024'!#REF!</definedName>
    <definedName name="_xlnm.Print_Area" localSheetId="0">'Situacioni  2024'!$A$1:$H$150</definedName>
    <definedName name="_xlnm.Print_Titles" localSheetId="0">'Situacioni  2024'!$A:$E,'Situacioni  2024'!$11:$11</definedName>
  </definedNames>
  <calcPr calcId="162913"/>
</workbook>
</file>

<file path=xl/calcChain.xml><?xml version="1.0" encoding="utf-8"?>
<calcChain xmlns="http://schemas.openxmlformats.org/spreadsheetml/2006/main">
  <c r="H123" i="39" l="1"/>
  <c r="H86" i="39" l="1"/>
  <c r="G41" i="39"/>
  <c r="H43" i="39" l="1"/>
  <c r="H42" i="39"/>
  <c r="H22" i="39"/>
  <c r="H34" i="39"/>
  <c r="H71" i="39" l="1"/>
  <c r="F20" i="39" l="1"/>
  <c r="G80" i="39" l="1"/>
  <c r="F80" i="39"/>
  <c r="Q45" i="39" l="1"/>
  <c r="H72" i="39" l="1"/>
  <c r="H73" i="39"/>
  <c r="H74" i="39"/>
  <c r="H75" i="39"/>
  <c r="H76" i="39"/>
  <c r="H77" i="39"/>
  <c r="H78" i="39"/>
  <c r="H79" i="39"/>
  <c r="H81" i="39"/>
  <c r="H82" i="39"/>
  <c r="H83" i="39"/>
  <c r="H84" i="39"/>
  <c r="H87" i="39"/>
  <c r="H88" i="39"/>
  <c r="H89" i="39"/>
  <c r="H90" i="39"/>
  <c r="H91" i="39"/>
  <c r="H92" i="39"/>
  <c r="H93" i="39"/>
  <c r="H94" i="39"/>
  <c r="H95" i="39"/>
  <c r="H96" i="39"/>
  <c r="H98" i="39"/>
  <c r="H99" i="39"/>
  <c r="H100" i="39"/>
  <c r="H101" i="39"/>
  <c r="H102" i="39"/>
  <c r="H104" i="39"/>
  <c r="H105" i="39"/>
  <c r="H106" i="39"/>
  <c r="H107" i="39"/>
  <c r="H108" i="39"/>
  <c r="H109" i="39"/>
  <c r="H110" i="39"/>
  <c r="H111" i="39"/>
  <c r="H112" i="39"/>
  <c r="H114" i="39"/>
  <c r="H115" i="39"/>
  <c r="H116" i="39"/>
  <c r="H117" i="39"/>
  <c r="H118" i="39"/>
  <c r="H119" i="39"/>
  <c r="H120" i="39"/>
  <c r="H121" i="39"/>
  <c r="H122" i="39"/>
  <c r="H124" i="39"/>
  <c r="H125" i="39"/>
  <c r="H126" i="39"/>
  <c r="H127" i="39"/>
  <c r="H128" i="39"/>
  <c r="H129" i="39"/>
  <c r="H130" i="39"/>
  <c r="H131" i="39"/>
  <c r="H132" i="39"/>
  <c r="H133" i="39"/>
  <c r="H134" i="39"/>
  <c r="H135" i="39"/>
  <c r="H136" i="39"/>
  <c r="H137" i="39"/>
  <c r="H138" i="39"/>
  <c r="H139" i="39"/>
  <c r="H140" i="39"/>
  <c r="H141" i="39"/>
  <c r="H142" i="39"/>
  <c r="H143" i="39"/>
  <c r="H144" i="39"/>
  <c r="H41" i="39" l="1"/>
  <c r="H21" i="39"/>
  <c r="L44" i="39" l="1"/>
  <c r="M44" i="39" l="1"/>
  <c r="M19" i="39"/>
  <c r="L68" i="39" l="1"/>
  <c r="V41" i="39" l="1"/>
  <c r="G127" i="39" l="1"/>
  <c r="F90" i="39" l="1"/>
  <c r="F96" i="39" l="1"/>
  <c r="F91" i="39"/>
  <c r="F92" i="39"/>
  <c r="F93" i="39"/>
  <c r="F94" i="39"/>
  <c r="F82" i="39"/>
  <c r="F83" i="39"/>
  <c r="F67" i="39"/>
  <c r="F66" i="39"/>
  <c r="F74" i="39"/>
  <c r="F75" i="39"/>
  <c r="F76" i="39"/>
  <c r="F69" i="39"/>
  <c r="F64" i="39"/>
  <c r="F56" i="39"/>
  <c r="F53" i="39"/>
  <c r="L45" i="39" l="1"/>
  <c r="H16" i="39" l="1"/>
  <c r="U45" i="39" l="1"/>
  <c r="H46" i="39" l="1"/>
  <c r="X68" i="39"/>
  <c r="F24" i="39" l="1"/>
  <c r="F25" i="39"/>
  <c r="F26" i="39"/>
  <c r="V45" i="39" l="1"/>
  <c r="W45" i="39"/>
  <c r="X45" i="39"/>
  <c r="Y45" i="39"/>
  <c r="Z45" i="39"/>
  <c r="AA45" i="39"/>
  <c r="AB45" i="39"/>
  <c r="AC45" i="39"/>
  <c r="AD45" i="39"/>
  <c r="AE45" i="39"/>
  <c r="AF45" i="39"/>
  <c r="AF138" i="39" l="1"/>
  <c r="AE138" i="39" s="1"/>
  <c r="AD138" i="39" s="1"/>
  <c r="AC138" i="39" s="1"/>
  <c r="AB138" i="39" s="1"/>
  <c r="AA138" i="39" s="1"/>
  <c r="Z138" i="39" s="1"/>
  <c r="Y138" i="39" s="1"/>
  <c r="X138" i="39" s="1"/>
  <c r="W138" i="39" s="1"/>
  <c r="V138" i="39" s="1"/>
  <c r="U138" i="39" s="1"/>
  <c r="T138" i="39" s="1"/>
  <c r="S138" i="39" s="1"/>
  <c r="R138" i="39" s="1"/>
  <c r="Q138" i="39" s="1"/>
  <c r="P138" i="39" s="1"/>
  <c r="O138" i="39" s="1"/>
  <c r="N138" i="39" s="1"/>
  <c r="M138" i="39" s="1"/>
  <c r="L138" i="39" s="1"/>
  <c r="K138" i="39" s="1"/>
  <c r="J138" i="39" s="1"/>
  <c r="I138" i="39" s="1"/>
  <c r="AF139" i="39"/>
  <c r="AE139" i="39" s="1"/>
  <c r="AD139" i="39" s="1"/>
  <c r="AC139" i="39" s="1"/>
  <c r="AB139" i="39" s="1"/>
  <c r="AA139" i="39" s="1"/>
  <c r="Z139" i="39" s="1"/>
  <c r="Y139" i="39" s="1"/>
  <c r="X139" i="39" s="1"/>
  <c r="W139" i="39" s="1"/>
  <c r="V139" i="39" s="1"/>
  <c r="U139" i="39" s="1"/>
  <c r="T139" i="39" s="1"/>
  <c r="S139" i="39" s="1"/>
  <c r="R139" i="39" s="1"/>
  <c r="Q139" i="39" s="1"/>
  <c r="P139" i="39" s="1"/>
  <c r="O139" i="39" s="1"/>
  <c r="N139" i="39" s="1"/>
  <c r="M139" i="39" s="1"/>
  <c r="L139" i="39" s="1"/>
  <c r="K139" i="39" s="1"/>
  <c r="J139" i="39" s="1"/>
  <c r="I139" i="39" s="1"/>
  <c r="AF140" i="39"/>
  <c r="AE140" i="39" s="1"/>
  <c r="AD140" i="39" s="1"/>
  <c r="AC140" i="39" s="1"/>
  <c r="AB140" i="39" s="1"/>
  <c r="AA140" i="39" s="1"/>
  <c r="Z140" i="39" s="1"/>
  <c r="Y140" i="39" s="1"/>
  <c r="X140" i="39" s="1"/>
  <c r="W140" i="39" s="1"/>
  <c r="V140" i="39" s="1"/>
  <c r="U140" i="39" s="1"/>
  <c r="T140" i="39" s="1"/>
  <c r="S140" i="39" s="1"/>
  <c r="R140" i="39" s="1"/>
  <c r="Q140" i="39" s="1"/>
  <c r="P140" i="39" s="1"/>
  <c r="O140" i="39" s="1"/>
  <c r="N140" i="39" s="1"/>
  <c r="M140" i="39" s="1"/>
  <c r="L140" i="39" s="1"/>
  <c r="K140" i="39" s="1"/>
  <c r="J140" i="39" s="1"/>
  <c r="I140" i="39" s="1"/>
  <c r="AF141" i="39"/>
  <c r="AE141" i="39" s="1"/>
  <c r="AD141" i="39" s="1"/>
  <c r="AC141" i="39" s="1"/>
  <c r="AB141" i="39" s="1"/>
  <c r="AA141" i="39" s="1"/>
  <c r="Z141" i="39" s="1"/>
  <c r="Y141" i="39" s="1"/>
  <c r="X141" i="39" s="1"/>
  <c r="W141" i="39" s="1"/>
  <c r="V141" i="39" s="1"/>
  <c r="U141" i="39" s="1"/>
  <c r="T141" i="39" s="1"/>
  <c r="S141" i="39" s="1"/>
  <c r="R141" i="39" s="1"/>
  <c r="Q141" i="39" s="1"/>
  <c r="P141" i="39" s="1"/>
  <c r="O141" i="39" s="1"/>
  <c r="N141" i="39" s="1"/>
  <c r="M141" i="39" s="1"/>
  <c r="L141" i="39" s="1"/>
  <c r="K141" i="39" s="1"/>
  <c r="J141" i="39" s="1"/>
  <c r="I141" i="39" s="1"/>
  <c r="AF142" i="39"/>
  <c r="AE142" i="39" s="1"/>
  <c r="AD142" i="39" s="1"/>
  <c r="AC142" i="39" s="1"/>
  <c r="AB142" i="39" s="1"/>
  <c r="AA142" i="39" s="1"/>
  <c r="Z142" i="39" s="1"/>
  <c r="Y142" i="39" s="1"/>
  <c r="X142" i="39" s="1"/>
  <c r="W142" i="39" s="1"/>
  <c r="V142" i="39" s="1"/>
  <c r="U142" i="39" s="1"/>
  <c r="T142" i="39" s="1"/>
  <c r="S142" i="39" s="1"/>
  <c r="R142" i="39" s="1"/>
  <c r="Q142" i="39" s="1"/>
  <c r="P142" i="39" s="1"/>
  <c r="O142" i="39" s="1"/>
  <c r="N142" i="39" s="1"/>
  <c r="M142" i="39" s="1"/>
  <c r="L142" i="39" s="1"/>
  <c r="K142" i="39" s="1"/>
  <c r="J142" i="39" s="1"/>
  <c r="I142" i="39" s="1"/>
  <c r="AF143" i="39"/>
  <c r="AE143" i="39" s="1"/>
  <c r="AD143" i="39" s="1"/>
  <c r="AC143" i="39" s="1"/>
  <c r="AB143" i="39" s="1"/>
  <c r="AA143" i="39" s="1"/>
  <c r="Z143" i="39" s="1"/>
  <c r="Y143" i="39" s="1"/>
  <c r="X143" i="39" s="1"/>
  <c r="W143" i="39" s="1"/>
  <c r="V143" i="39" s="1"/>
  <c r="U143" i="39" s="1"/>
  <c r="T143" i="39" s="1"/>
  <c r="S143" i="39" s="1"/>
  <c r="R143" i="39" s="1"/>
  <c r="Q143" i="39" s="1"/>
  <c r="P143" i="39" s="1"/>
  <c r="O143" i="39" s="1"/>
  <c r="N143" i="39" s="1"/>
  <c r="M143" i="39" s="1"/>
  <c r="L143" i="39" s="1"/>
  <c r="K143" i="39" s="1"/>
  <c r="J143" i="39" s="1"/>
  <c r="I143" i="39" s="1"/>
  <c r="AF144" i="39"/>
  <c r="AE144" i="39" s="1"/>
  <c r="AD144" i="39" s="1"/>
  <c r="AC144" i="39" s="1"/>
  <c r="AB144" i="39" s="1"/>
  <c r="AA144" i="39" s="1"/>
  <c r="Z144" i="39" s="1"/>
  <c r="Y144" i="39" s="1"/>
  <c r="X144" i="39" s="1"/>
  <c r="W144" i="39" s="1"/>
  <c r="V144" i="39" s="1"/>
  <c r="U144" i="39" s="1"/>
  <c r="T144" i="39" s="1"/>
  <c r="S144" i="39" s="1"/>
  <c r="R144" i="39" s="1"/>
  <c r="Q144" i="39" s="1"/>
  <c r="P144" i="39" s="1"/>
  <c r="O144" i="39" s="1"/>
  <c r="N144" i="39" s="1"/>
  <c r="M144" i="39" s="1"/>
  <c r="L144" i="39" s="1"/>
  <c r="K144" i="39" s="1"/>
  <c r="J144" i="39" s="1"/>
  <c r="I144" i="39" s="1"/>
  <c r="I132" i="39"/>
  <c r="J132" i="39"/>
  <c r="K132" i="39"/>
  <c r="L132" i="39"/>
  <c r="M132" i="39"/>
  <c r="N132" i="39"/>
  <c r="O132" i="39"/>
  <c r="P132" i="39"/>
  <c r="Q132" i="39"/>
  <c r="R132" i="39"/>
  <c r="S132" i="39"/>
  <c r="T132" i="39"/>
  <c r="U132" i="39"/>
  <c r="V132" i="39"/>
  <c r="W132" i="39"/>
  <c r="X132" i="39"/>
  <c r="Y132" i="39"/>
  <c r="Z132" i="39"/>
  <c r="AA132" i="39"/>
  <c r="AB132" i="39"/>
  <c r="AC132" i="39"/>
  <c r="AD132" i="39"/>
  <c r="AE132" i="39"/>
  <c r="AF132" i="39"/>
  <c r="I125" i="39"/>
  <c r="J125" i="39"/>
  <c r="K125" i="39"/>
  <c r="L125" i="39"/>
  <c r="M125" i="39"/>
  <c r="N125" i="39"/>
  <c r="O125" i="39"/>
  <c r="P125" i="39"/>
  <c r="Q125" i="39"/>
  <c r="R125" i="39"/>
  <c r="S125" i="39"/>
  <c r="T125" i="39"/>
  <c r="U125" i="39"/>
  <c r="V125" i="39"/>
  <c r="W125" i="39"/>
  <c r="X125" i="39"/>
  <c r="Y125" i="39"/>
  <c r="Z125" i="39"/>
  <c r="AA125" i="39"/>
  <c r="AB125" i="39"/>
  <c r="AC125" i="39"/>
  <c r="AD125" i="39"/>
  <c r="AE125" i="39"/>
  <c r="AF125" i="39"/>
  <c r="I113" i="39"/>
  <c r="J113" i="39"/>
  <c r="K113" i="39"/>
  <c r="L113" i="39"/>
  <c r="M113" i="39"/>
  <c r="N113" i="39"/>
  <c r="O113" i="39"/>
  <c r="P113" i="39"/>
  <c r="Q113" i="39"/>
  <c r="R113" i="39"/>
  <c r="H113" i="39" s="1"/>
  <c r="S113" i="39"/>
  <c r="T113" i="39"/>
  <c r="V113" i="39"/>
  <c r="W113" i="39"/>
  <c r="X113" i="39"/>
  <c r="Y113" i="39"/>
  <c r="Z113" i="39"/>
  <c r="AA113" i="39"/>
  <c r="AB113" i="39"/>
  <c r="AC113" i="39"/>
  <c r="AD113" i="39"/>
  <c r="AE113" i="39"/>
  <c r="AF113" i="39"/>
  <c r="I110" i="39"/>
  <c r="J110" i="39"/>
  <c r="K110" i="39"/>
  <c r="L110" i="39"/>
  <c r="M110" i="39"/>
  <c r="N110" i="39"/>
  <c r="O110" i="39"/>
  <c r="P110" i="39"/>
  <c r="Q110" i="39"/>
  <c r="R110" i="39"/>
  <c r="S110" i="39"/>
  <c r="T110" i="39"/>
  <c r="U110" i="39"/>
  <c r="V110" i="39"/>
  <c r="W110" i="39"/>
  <c r="X110" i="39"/>
  <c r="Y110" i="39"/>
  <c r="Z110" i="39"/>
  <c r="AA110" i="39"/>
  <c r="AB110" i="39"/>
  <c r="AC110" i="39"/>
  <c r="AD110" i="39"/>
  <c r="AE110" i="39"/>
  <c r="AF110" i="39"/>
  <c r="I103" i="39"/>
  <c r="J103" i="39"/>
  <c r="K103" i="39"/>
  <c r="L103" i="39"/>
  <c r="M103" i="39"/>
  <c r="N103" i="39"/>
  <c r="O103" i="39"/>
  <c r="P103" i="39"/>
  <c r="Q103" i="39"/>
  <c r="R103" i="39"/>
  <c r="S103" i="39"/>
  <c r="T103" i="39"/>
  <c r="H103" i="39" s="1"/>
  <c r="U103" i="39"/>
  <c r="V103" i="39"/>
  <c r="W103" i="39"/>
  <c r="X103" i="39"/>
  <c r="Y103" i="39"/>
  <c r="Z103" i="39"/>
  <c r="AA103" i="39"/>
  <c r="AB103" i="39"/>
  <c r="AC103" i="39"/>
  <c r="AD103" i="39"/>
  <c r="AE103" i="39"/>
  <c r="AF103" i="39"/>
  <c r="I97" i="39"/>
  <c r="J97" i="39"/>
  <c r="K97" i="39"/>
  <c r="L97" i="39"/>
  <c r="M97" i="39"/>
  <c r="N97" i="39"/>
  <c r="O97" i="39"/>
  <c r="P97" i="39"/>
  <c r="Q97" i="39"/>
  <c r="R97" i="39"/>
  <c r="S97" i="39"/>
  <c r="H97" i="39" s="1"/>
  <c r="T97" i="39"/>
  <c r="U97" i="39"/>
  <c r="V97" i="39"/>
  <c r="W97" i="39"/>
  <c r="X97" i="39"/>
  <c r="Y97" i="39"/>
  <c r="Z97" i="39"/>
  <c r="AA97" i="39"/>
  <c r="AB97" i="39"/>
  <c r="AC97" i="39"/>
  <c r="AD97" i="39"/>
  <c r="AE97" i="39"/>
  <c r="AF97" i="39"/>
  <c r="I88" i="39"/>
  <c r="J88" i="39"/>
  <c r="K88" i="39"/>
  <c r="L88" i="39"/>
  <c r="M88" i="39"/>
  <c r="N88" i="39"/>
  <c r="O88" i="39"/>
  <c r="P88" i="39"/>
  <c r="Q88" i="39"/>
  <c r="R88" i="39"/>
  <c r="S88" i="39"/>
  <c r="T88" i="39"/>
  <c r="U88" i="39"/>
  <c r="V88" i="39"/>
  <c r="W88" i="39"/>
  <c r="X88" i="39"/>
  <c r="Y88" i="39"/>
  <c r="Z88" i="39"/>
  <c r="AA88" i="39"/>
  <c r="AB88" i="39"/>
  <c r="AC88" i="39"/>
  <c r="AD88" i="39"/>
  <c r="AE88" i="39"/>
  <c r="AF88" i="39"/>
  <c r="AF85" i="39"/>
  <c r="I85" i="39"/>
  <c r="J85" i="39"/>
  <c r="K85" i="39"/>
  <c r="L85" i="39"/>
  <c r="M85" i="39"/>
  <c r="N85" i="39"/>
  <c r="O85" i="39"/>
  <c r="P85" i="39"/>
  <c r="Q85" i="39"/>
  <c r="R85" i="39"/>
  <c r="S85" i="39"/>
  <c r="T85" i="39"/>
  <c r="V85" i="39"/>
  <c r="W85" i="39"/>
  <c r="X85" i="39"/>
  <c r="Y85" i="39"/>
  <c r="Z85" i="39"/>
  <c r="AA85" i="39"/>
  <c r="AB85" i="39"/>
  <c r="AC85" i="39"/>
  <c r="AD85" i="39"/>
  <c r="AE85" i="39"/>
  <c r="I80" i="39"/>
  <c r="J80" i="39"/>
  <c r="K80" i="39"/>
  <c r="L80" i="39"/>
  <c r="M80" i="39"/>
  <c r="N80" i="39"/>
  <c r="O80" i="39"/>
  <c r="P80" i="39"/>
  <c r="Q80" i="39"/>
  <c r="R80" i="39"/>
  <c r="S80" i="39"/>
  <c r="T80" i="39"/>
  <c r="U80" i="39"/>
  <c r="V80" i="39"/>
  <c r="W80" i="39"/>
  <c r="X80" i="39"/>
  <c r="Y80" i="39"/>
  <c r="Z80" i="39"/>
  <c r="AA80" i="39"/>
  <c r="AB80" i="39"/>
  <c r="AC80" i="39"/>
  <c r="AD80" i="39"/>
  <c r="AE80" i="39"/>
  <c r="AF80" i="39"/>
  <c r="I68" i="39"/>
  <c r="J68" i="39"/>
  <c r="K68" i="39"/>
  <c r="K65" i="39" s="1"/>
  <c r="L65" i="39"/>
  <c r="M68" i="39"/>
  <c r="M65" i="39" s="1"/>
  <c r="N68" i="39"/>
  <c r="N65" i="39" s="1"/>
  <c r="O68" i="39"/>
  <c r="O65" i="39" s="1"/>
  <c r="P68" i="39"/>
  <c r="P65" i="39" s="1"/>
  <c r="Q68" i="39"/>
  <c r="Q65" i="39" s="1"/>
  <c r="R68" i="39"/>
  <c r="R65" i="39" s="1"/>
  <c r="S68" i="39"/>
  <c r="S65" i="39" s="1"/>
  <c r="T68" i="39"/>
  <c r="T65" i="39" s="1"/>
  <c r="U68" i="39"/>
  <c r="V68" i="39"/>
  <c r="V65" i="39" s="1"/>
  <c r="W68" i="39"/>
  <c r="W65" i="39" s="1"/>
  <c r="X65" i="39"/>
  <c r="Y68" i="39"/>
  <c r="Y65" i="39" s="1"/>
  <c r="Z68" i="39"/>
  <c r="Z65" i="39" s="1"/>
  <c r="AA68" i="39"/>
  <c r="AA65" i="39" s="1"/>
  <c r="AB68" i="39"/>
  <c r="AB65" i="39" s="1"/>
  <c r="AC68" i="39"/>
  <c r="AC65" i="39" s="1"/>
  <c r="AD68" i="39"/>
  <c r="AE68" i="39"/>
  <c r="AE65" i="39" s="1"/>
  <c r="AF68" i="39"/>
  <c r="AF65" i="39" s="1"/>
  <c r="I65" i="39"/>
  <c r="J65" i="39"/>
  <c r="AD65" i="39"/>
  <c r="I52" i="39"/>
  <c r="J52" i="39"/>
  <c r="K52" i="39"/>
  <c r="L52" i="39"/>
  <c r="M52" i="39"/>
  <c r="N52" i="39"/>
  <c r="O52" i="39"/>
  <c r="P52" i="39"/>
  <c r="Q52" i="39"/>
  <c r="R52" i="39"/>
  <c r="S52" i="39"/>
  <c r="T52" i="39"/>
  <c r="U52" i="39"/>
  <c r="V52" i="39"/>
  <c r="W52" i="39"/>
  <c r="X52" i="39"/>
  <c r="Y52" i="39"/>
  <c r="Z52" i="39"/>
  <c r="AA52" i="39"/>
  <c r="AB52" i="39"/>
  <c r="AC52" i="39"/>
  <c r="AD52" i="39"/>
  <c r="AE52" i="39"/>
  <c r="AF52" i="39"/>
  <c r="I45" i="39"/>
  <c r="J45" i="39"/>
  <c r="K45" i="39"/>
  <c r="M45" i="39"/>
  <c r="N45" i="39"/>
  <c r="O45" i="39"/>
  <c r="P45" i="39"/>
  <c r="R45" i="39"/>
  <c r="S45" i="39"/>
  <c r="T45" i="39"/>
  <c r="I41" i="39"/>
  <c r="J41" i="39"/>
  <c r="K41" i="39"/>
  <c r="L41" i="39"/>
  <c r="M41" i="39"/>
  <c r="N41" i="39"/>
  <c r="O41" i="39"/>
  <c r="P41" i="39"/>
  <c r="Q41" i="39"/>
  <c r="R41" i="39"/>
  <c r="S41" i="39"/>
  <c r="T41" i="39"/>
  <c r="W41" i="39"/>
  <c r="X41" i="39"/>
  <c r="Y41" i="39"/>
  <c r="Z41" i="39"/>
  <c r="AA41" i="39"/>
  <c r="AB41" i="39"/>
  <c r="AC41" i="39"/>
  <c r="AD41" i="39"/>
  <c r="AE41" i="39"/>
  <c r="AF41" i="39"/>
  <c r="I37" i="39"/>
  <c r="J37" i="39"/>
  <c r="K37" i="39"/>
  <c r="L37" i="39"/>
  <c r="M37" i="39"/>
  <c r="N37" i="39"/>
  <c r="O37" i="39"/>
  <c r="P37" i="39"/>
  <c r="Q37" i="39"/>
  <c r="R37" i="39"/>
  <c r="S37" i="39"/>
  <c r="T37" i="39"/>
  <c r="U37" i="39"/>
  <c r="V37" i="39"/>
  <c r="W37" i="39"/>
  <c r="X37" i="39"/>
  <c r="Y37" i="39"/>
  <c r="Z37" i="39"/>
  <c r="AA37" i="39"/>
  <c r="AB37" i="39"/>
  <c r="AC37" i="39"/>
  <c r="AD37" i="39"/>
  <c r="AE37" i="39"/>
  <c r="AF37" i="39"/>
  <c r="I33" i="39"/>
  <c r="J33" i="39"/>
  <c r="K33" i="39"/>
  <c r="L33" i="39"/>
  <c r="M33" i="39"/>
  <c r="N33" i="39"/>
  <c r="O33" i="39"/>
  <c r="P33" i="39"/>
  <c r="Q33" i="39"/>
  <c r="R33" i="39"/>
  <c r="S33" i="39"/>
  <c r="T33" i="39"/>
  <c r="U33" i="39"/>
  <c r="V33" i="39"/>
  <c r="W33" i="39"/>
  <c r="X33" i="39"/>
  <c r="Y33" i="39"/>
  <c r="Z33" i="39"/>
  <c r="AA33" i="39"/>
  <c r="AB33" i="39"/>
  <c r="AC33" i="39"/>
  <c r="AD33" i="39"/>
  <c r="AE33" i="39"/>
  <c r="AF33" i="39"/>
  <c r="I21" i="39"/>
  <c r="J21" i="39"/>
  <c r="J20" i="39" s="1"/>
  <c r="K21" i="39"/>
  <c r="L21" i="39"/>
  <c r="M21" i="39"/>
  <c r="M20" i="39" s="1"/>
  <c r="N21" i="39"/>
  <c r="O21" i="39"/>
  <c r="P21" i="39"/>
  <c r="Q21" i="39"/>
  <c r="Q20" i="39" s="1"/>
  <c r="R21" i="39"/>
  <c r="R20" i="39" s="1"/>
  <c r="S21" i="39"/>
  <c r="S20" i="39" s="1"/>
  <c r="T21" i="39"/>
  <c r="U21" i="39"/>
  <c r="U20" i="39" s="1"/>
  <c r="W21" i="39"/>
  <c r="X21" i="39"/>
  <c r="X20" i="39" s="1"/>
  <c r="Y21" i="39"/>
  <c r="Z21" i="39"/>
  <c r="Z20" i="39" s="1"/>
  <c r="AA21" i="39"/>
  <c r="AB21" i="39"/>
  <c r="AC21" i="39"/>
  <c r="AC20" i="39" s="1"/>
  <c r="AD21" i="39"/>
  <c r="AE21" i="39"/>
  <c r="AF21" i="39"/>
  <c r="AF20" i="39" s="1"/>
  <c r="I13" i="39"/>
  <c r="I12" i="39" s="1"/>
  <c r="J13" i="39"/>
  <c r="J12" i="39" s="1"/>
  <c r="K13" i="39"/>
  <c r="K12" i="39" s="1"/>
  <c r="L13" i="39"/>
  <c r="L12" i="39" s="1"/>
  <c r="M13" i="39"/>
  <c r="M12" i="39" s="1"/>
  <c r="N13" i="39"/>
  <c r="N12" i="39" s="1"/>
  <c r="O13" i="39"/>
  <c r="O12" i="39" s="1"/>
  <c r="P13" i="39"/>
  <c r="P12" i="39" s="1"/>
  <c r="Q13" i="39"/>
  <c r="Q12" i="39" s="1"/>
  <c r="R13" i="39"/>
  <c r="R12" i="39" s="1"/>
  <c r="S13" i="39"/>
  <c r="S12" i="39" s="1"/>
  <c r="T13" i="39"/>
  <c r="T12" i="39" s="1"/>
  <c r="U13" i="39"/>
  <c r="U12" i="39" s="1"/>
  <c r="V13" i="39"/>
  <c r="V12" i="39" s="1"/>
  <c r="W13" i="39"/>
  <c r="W12" i="39" s="1"/>
  <c r="X13" i="39"/>
  <c r="X12" i="39" s="1"/>
  <c r="Y13" i="39"/>
  <c r="Y12" i="39" s="1"/>
  <c r="Z13" i="39"/>
  <c r="Z12" i="39" s="1"/>
  <c r="AA13" i="39"/>
  <c r="AA12" i="39" s="1"/>
  <c r="AB13" i="39"/>
  <c r="AB12" i="39" s="1"/>
  <c r="AC13" i="39"/>
  <c r="AC12" i="39" s="1"/>
  <c r="AD13" i="39"/>
  <c r="AD12" i="39" s="1"/>
  <c r="AE13" i="39"/>
  <c r="AE12" i="39" s="1"/>
  <c r="AF13" i="39"/>
  <c r="AF12" i="39" s="1"/>
  <c r="H85" i="39" l="1"/>
  <c r="H80" i="39"/>
  <c r="Q44" i="39"/>
  <c r="Q19" i="39" s="1"/>
  <c r="H65" i="39"/>
  <c r="P20" i="39"/>
  <c r="O20" i="39"/>
  <c r="N20" i="39"/>
  <c r="AD20" i="39"/>
  <c r="W20" i="39"/>
  <c r="I20" i="39"/>
  <c r="AE20" i="39"/>
  <c r="AB20" i="39"/>
  <c r="Y20" i="39"/>
  <c r="L20" i="39"/>
  <c r="K20" i="39"/>
  <c r="K44" i="39"/>
  <c r="AE44" i="39"/>
  <c r="AE19" i="39" s="1"/>
  <c r="AF44" i="39"/>
  <c r="AB44" i="39"/>
  <c r="AB19" i="39" s="1"/>
  <c r="AA44" i="39"/>
  <c r="AD44" i="39"/>
  <c r="Z44" i="39"/>
  <c r="Z19" i="39" s="1"/>
  <c r="W44" i="39"/>
  <c r="W19" i="39" s="1"/>
  <c r="X44" i="39"/>
  <c r="I44" i="39"/>
  <c r="I19" i="39" s="1"/>
  <c r="AC44" i="39"/>
  <c r="Y44" i="39"/>
  <c r="AA20" i="39"/>
  <c r="T20" i="39"/>
  <c r="N44" i="39"/>
  <c r="N19" i="39" s="1"/>
  <c r="P44" i="39"/>
  <c r="J44" i="39"/>
  <c r="J19" i="39" s="1"/>
  <c r="T44" i="39"/>
  <c r="S44" i="39"/>
  <c r="S19" i="39" s="1"/>
  <c r="R44" i="39"/>
  <c r="R19" i="39" s="1"/>
  <c r="AF19" i="39"/>
  <c r="O44" i="39"/>
  <c r="Y19" i="39"/>
  <c r="P19" i="39" l="1"/>
  <c r="O19" i="39"/>
  <c r="AD19" i="39"/>
  <c r="K19" i="39"/>
  <c r="L19" i="39"/>
  <c r="AA19" i="39"/>
  <c r="X19" i="39"/>
  <c r="AC19" i="39"/>
  <c r="T19" i="39"/>
  <c r="H23" i="39"/>
  <c r="H24" i="39"/>
  <c r="H25" i="39"/>
  <c r="H26" i="39"/>
  <c r="H27" i="39"/>
  <c r="H28" i="39"/>
  <c r="H29" i="39"/>
  <c r="H30" i="39"/>
  <c r="H31" i="39"/>
  <c r="H32" i="39"/>
  <c r="F13" i="39"/>
  <c r="F12" i="39" s="1"/>
  <c r="H14" i="39"/>
  <c r="G14" i="39" s="1"/>
  <c r="H15" i="39"/>
  <c r="G15" i="39" s="1"/>
  <c r="G16" i="39"/>
  <c r="G137" i="39"/>
  <c r="G136" i="39"/>
  <c r="G135" i="39"/>
  <c r="G134" i="39"/>
  <c r="G133" i="39"/>
  <c r="G131" i="39"/>
  <c r="G130" i="39"/>
  <c r="G129" i="39"/>
  <c r="G128" i="39"/>
  <c r="G126" i="39"/>
  <c r="G124" i="39"/>
  <c r="G120" i="39"/>
  <c r="G119" i="39"/>
  <c r="G118" i="39"/>
  <c r="G117" i="39"/>
  <c r="G115" i="39"/>
  <c r="G114" i="39"/>
  <c r="G112" i="39"/>
  <c r="G111" i="39"/>
  <c r="G109" i="39"/>
  <c r="G108" i="39"/>
  <c r="G106" i="39"/>
  <c r="G105" i="39"/>
  <c r="G104" i="39"/>
  <c r="G101" i="39"/>
  <c r="G100" i="39"/>
  <c r="G99" i="39"/>
  <c r="G98" i="39"/>
  <c r="G96" i="39"/>
  <c r="G95" i="39"/>
  <c r="G94" i="39"/>
  <c r="G93" i="39"/>
  <c r="G92" i="39"/>
  <c r="G91" i="39"/>
  <c r="G90" i="39"/>
  <c r="G89" i="39"/>
  <c r="G83" i="39"/>
  <c r="G82" i="39"/>
  <c r="G81" i="39"/>
  <c r="G78" i="39"/>
  <c r="G76" i="39"/>
  <c r="G75" i="39"/>
  <c r="G74" i="39"/>
  <c r="G73" i="39"/>
  <c r="G70" i="39"/>
  <c r="G69" i="39"/>
  <c r="G67" i="39"/>
  <c r="G66" i="39"/>
  <c r="G64" i="39"/>
  <c r="G62" i="39"/>
  <c r="G61" i="39"/>
  <c r="G60" i="39"/>
  <c r="G59" i="39"/>
  <c r="G58" i="39"/>
  <c r="G57" i="39"/>
  <c r="G56" i="39"/>
  <c r="G55" i="39"/>
  <c r="G54" i="39"/>
  <c r="G53" i="39"/>
  <c r="G51" i="39"/>
  <c r="G50" i="39"/>
  <c r="G49" i="39"/>
  <c r="G40" i="39"/>
  <c r="G39" i="39"/>
  <c r="G38" i="39"/>
  <c r="G36" i="39"/>
  <c r="G35" i="39"/>
  <c r="G125" i="39" l="1"/>
  <c r="F131" i="39"/>
  <c r="F130" i="39"/>
  <c r="F129" i="39"/>
  <c r="F128" i="39"/>
  <c r="F127" i="39"/>
  <c r="F126" i="39"/>
  <c r="F115" i="39"/>
  <c r="F117" i="39"/>
  <c r="F118" i="39"/>
  <c r="F119" i="39"/>
  <c r="F120" i="39"/>
  <c r="F122" i="39"/>
  <c r="F124" i="39"/>
  <c r="G32" i="39"/>
  <c r="G31" i="39"/>
  <c r="G30" i="39"/>
  <c r="G29" i="39"/>
  <c r="G28" i="39"/>
  <c r="G27" i="39"/>
  <c r="G26" i="39"/>
  <c r="G25" i="39"/>
  <c r="G24" i="39"/>
  <c r="G23" i="39"/>
  <c r="G144" i="39"/>
  <c r="F139" i="39"/>
  <c r="F140" i="39"/>
  <c r="F141" i="39"/>
  <c r="F142" i="39"/>
  <c r="F143" i="39"/>
  <c r="F144" i="39"/>
  <c r="F138" i="39"/>
  <c r="G21" i="39" l="1"/>
  <c r="F125" i="39"/>
  <c r="G140" i="39"/>
  <c r="P146" i="39"/>
  <c r="G138" i="39" l="1"/>
  <c r="G139" i="39"/>
  <c r="G141" i="39"/>
  <c r="G142" i="39"/>
  <c r="G143" i="39"/>
  <c r="F39" i="39"/>
  <c r="G113" i="39" l="1"/>
  <c r="H17" i="39" l="1"/>
  <c r="H18" i="39"/>
  <c r="F114" i="39"/>
  <c r="F112" i="39"/>
  <c r="F111" i="39"/>
  <c r="F108" i="39"/>
  <c r="F106" i="39"/>
  <c r="F105" i="39"/>
  <c r="F104" i="39"/>
  <c r="F101" i="39"/>
  <c r="F100" i="39"/>
  <c r="F99" i="39"/>
  <c r="F98" i="39"/>
  <c r="F95" i="39"/>
  <c r="F89" i="39"/>
  <c r="F81" i="39"/>
  <c r="F73" i="39"/>
  <c r="F70" i="39"/>
  <c r="F62" i="39"/>
  <c r="F61" i="39"/>
  <c r="F60" i="39"/>
  <c r="F59" i="39"/>
  <c r="F58" i="39"/>
  <c r="F57" i="39"/>
  <c r="F55" i="39"/>
  <c r="F54" i="39"/>
  <c r="F51" i="39"/>
  <c r="F50" i="39"/>
  <c r="F49" i="39"/>
  <c r="F40" i="39"/>
  <c r="F38" i="39"/>
  <c r="F36" i="39"/>
  <c r="F35" i="39"/>
  <c r="F23" i="39"/>
  <c r="F27" i="39"/>
  <c r="F28" i="39"/>
  <c r="F29" i="39"/>
  <c r="F30" i="39"/>
  <c r="F32" i="39"/>
  <c r="F45" i="39" l="1"/>
  <c r="G17" i="39"/>
  <c r="H13" i="39"/>
  <c r="H12" i="39" s="1"/>
  <c r="F113" i="39"/>
  <c r="G18" i="39"/>
  <c r="G132" i="39"/>
  <c r="F133" i="39"/>
  <c r="F137" i="39"/>
  <c r="F135" i="39"/>
  <c r="G13" i="39" l="1"/>
  <c r="G12" i="39" s="1"/>
  <c r="F134" i="39"/>
  <c r="F132" i="39" s="1"/>
  <c r="H70" i="39" l="1"/>
  <c r="H35" i="39"/>
  <c r="H36" i="39"/>
  <c r="G110" i="39"/>
  <c r="G88" i="39"/>
  <c r="G68" i="39"/>
  <c r="G65" i="39" s="1"/>
  <c r="G37" i="39"/>
  <c r="H54" i="39"/>
  <c r="H55" i="39"/>
  <c r="H56" i="39"/>
  <c r="H57" i="39"/>
  <c r="H58" i="39"/>
  <c r="H59" i="39"/>
  <c r="H60" i="39"/>
  <c r="H61" i="39"/>
  <c r="H62" i="39"/>
  <c r="H63" i="39"/>
  <c r="H64" i="39"/>
  <c r="H69" i="39"/>
  <c r="H48" i="39"/>
  <c r="H49" i="39"/>
  <c r="H50" i="39"/>
  <c r="H51" i="39"/>
  <c r="H47" i="39"/>
  <c r="H45" i="39" s="1"/>
  <c r="H44" i="39" s="1"/>
  <c r="H33" i="39" l="1"/>
  <c r="H20" i="39" s="1"/>
  <c r="G33" i="39"/>
  <c r="G20" i="39" s="1"/>
  <c r="F110" i="39"/>
  <c r="F85" i="39"/>
  <c r="G45" i="39"/>
  <c r="F88" i="39"/>
  <c r="F68" i="39"/>
  <c r="F65" i="39" s="1"/>
  <c r="F97" i="39"/>
  <c r="F52" i="39"/>
  <c r="F103" i="39"/>
  <c r="H68" i="39"/>
  <c r="G52" i="39"/>
  <c r="G85" i="39"/>
  <c r="G97" i="39"/>
  <c r="G103" i="39"/>
  <c r="H19" i="39" l="1"/>
  <c r="G44" i="39"/>
  <c r="G19" i="39" s="1"/>
  <c r="F44" i="39"/>
  <c r="F41" i="39"/>
  <c r="H66" i="39" l="1"/>
  <c r="H67" i="39"/>
  <c r="H53" i="39"/>
  <c r="H52" i="39" s="1"/>
  <c r="H39" i="39"/>
  <c r="H40" i="39"/>
  <c r="H38" i="39"/>
  <c r="H37" i="39" l="1"/>
  <c r="F37" i="39"/>
  <c r="F33" i="39"/>
  <c r="F19" i="39" l="1"/>
  <c r="S9" i="39"/>
  <c r="R9" i="39" s="1"/>
  <c r="AG41" i="39"/>
  <c r="AG44" i="39" l="1"/>
</calcChain>
</file>

<file path=xl/sharedStrings.xml><?xml version="1.0" encoding="utf-8"?>
<sst xmlns="http://schemas.openxmlformats.org/spreadsheetml/2006/main" count="305" uniqueCount="168">
  <si>
    <t>Program</t>
  </si>
  <si>
    <t>Artikujt</t>
  </si>
  <si>
    <t>N/Art</t>
  </si>
  <si>
    <t>Emërtimi   i     Shpenzimeve</t>
  </si>
  <si>
    <t>Plani Progresiv</t>
  </si>
  <si>
    <t>Fakti Progresiv</t>
  </si>
  <si>
    <t>II. SHPENZIME GJITHESEJ</t>
  </si>
  <si>
    <t>Paga të personelit të përhershëm</t>
  </si>
  <si>
    <t>Paga bazë</t>
  </si>
  <si>
    <t>Shtesë page për vështirësi dhe rreziqe</t>
  </si>
  <si>
    <t>Shtesa page të tjera</t>
  </si>
  <si>
    <t>Paga të personelit të përkohshëm</t>
  </si>
  <si>
    <t>Paga me kontratë për kohë të kufizuar</t>
  </si>
  <si>
    <t>Paga me kontratë për punë sezonale</t>
  </si>
  <si>
    <t>Të tjera paga me kontratë</t>
  </si>
  <si>
    <t>Shpërblime</t>
  </si>
  <si>
    <t>Shpërblime për rezultate në punë</t>
  </si>
  <si>
    <t>Te tjera shperblime per personelin</t>
  </si>
  <si>
    <t>Shpenzime te tjera personeli</t>
  </si>
  <si>
    <t>Kontributi për sigurime shoq e shëndetësore</t>
  </si>
  <si>
    <t>Kontributi për sigurime shoqërore</t>
  </si>
  <si>
    <t>Kontributi për sigurime shëndetësore</t>
  </si>
  <si>
    <t>Shpenzime Operative</t>
  </si>
  <si>
    <t>Materiale dhe Shërbime të përgjithshme</t>
  </si>
  <si>
    <t>Kancelari</t>
  </si>
  <si>
    <t>Blerje dokumentacioni</t>
  </si>
  <si>
    <t>Materiale dhe Shërbime sociale</t>
  </si>
  <si>
    <t>Paisje, materiale dhe shërbime ushtarake</t>
  </si>
  <si>
    <t>Paisje për përdorim policor</t>
  </si>
  <si>
    <t>Libra dhe publikime profesionale</t>
  </si>
  <si>
    <t>Shpenzime për prodhim dokumentacioni specifik</t>
  </si>
  <si>
    <t>Softe informatike me karaktere të përgjithshme</t>
  </si>
  <si>
    <t>Shërbime nga të tretë</t>
  </si>
  <si>
    <t>Ujë</t>
  </si>
  <si>
    <t>Shërbime të pastrimit dhe gjelbërimit</t>
  </si>
  <si>
    <t>Shpenzime transporti</t>
  </si>
  <si>
    <t>Karburant dhe vaj</t>
  </si>
  <si>
    <t>Pjesë këmbimi, goma dhe bateri</t>
  </si>
  <si>
    <t>Shpenzime udhëtimi</t>
  </si>
  <si>
    <t>Udhëtim i brendshëm</t>
  </si>
  <si>
    <t>Udhëtim jashtë shtetit</t>
  </si>
  <si>
    <t>Shpenzime për mirëmbajtje të zakonshme</t>
  </si>
  <si>
    <t>Shpenzime për qeramarrje</t>
  </si>
  <si>
    <t>Shpenzime për qeramarrje ambjentesh</t>
  </si>
  <si>
    <t>Shpenzime për qeramarrje për pronat rezidenciale</t>
  </si>
  <si>
    <t>Shpenzime për detyrime dhe kompensime legale</t>
  </si>
  <si>
    <t>Shpenzime kompesim për shpronsim në të kaluarën</t>
  </si>
  <si>
    <t>Shpenzime të lidhura me huamarrjen për hua</t>
  </si>
  <si>
    <t>Shpenzime të tjera operative</t>
  </si>
  <si>
    <t>Shpenzime për pjesmarrje në konferenca</t>
  </si>
  <si>
    <t>I. Ardhurat Gjithsej</t>
  </si>
  <si>
    <t>Plani      Vjetor</t>
  </si>
  <si>
    <t>Janar</t>
  </si>
  <si>
    <t>Shkurt</t>
  </si>
  <si>
    <t xml:space="preserve">Shërbime telefonike   </t>
  </si>
  <si>
    <t>Lekë</t>
  </si>
  <si>
    <t>Kodi Qarkut</t>
  </si>
  <si>
    <t>MINISTRIA E SHËNDETËSISË DHE MBROJTJES SOCIALE</t>
  </si>
  <si>
    <t>9PkuiF4*R5</t>
  </si>
  <si>
    <t xml:space="preserve">Mars </t>
  </si>
  <si>
    <t xml:space="preserve">Maj </t>
  </si>
  <si>
    <t>Qershor</t>
  </si>
  <si>
    <t>Korrik</t>
  </si>
  <si>
    <t>Gusht</t>
  </si>
  <si>
    <t xml:space="preserve">Shtator </t>
  </si>
  <si>
    <t>Tetor</t>
  </si>
  <si>
    <t xml:space="preserve">Nentor </t>
  </si>
  <si>
    <t xml:space="preserve">Dhjetor </t>
  </si>
  <si>
    <t>Prill</t>
  </si>
  <si>
    <t>Paga, Shpërblime e të tjera shpenzime personeli</t>
  </si>
  <si>
    <t xml:space="preserve">Investime </t>
  </si>
  <si>
    <t>Specialist</t>
  </si>
  <si>
    <t xml:space="preserve"> </t>
  </si>
  <si>
    <t>Te ardhurat në total (kapitulli 6)</t>
  </si>
  <si>
    <t>Paga personeli</t>
  </si>
  <si>
    <t>Sigurime shoqerore dhe shendetesore</t>
  </si>
  <si>
    <t>Shpenzime operative</t>
  </si>
  <si>
    <t xml:space="preserve">Të Ardhura te tjera </t>
  </si>
  <si>
    <t>Raporte mjekësore të paguara nga punëdhënësi</t>
  </si>
  <si>
    <t>Shtesë page për vjetërsi në punë</t>
  </si>
  <si>
    <t>Shtesë page për funksionin</t>
  </si>
  <si>
    <t>Shtesë page për punë në turne të dyta e të treta</t>
  </si>
  <si>
    <t>Shtesë page për largësi nga qendra e banimit</t>
  </si>
  <si>
    <t>Shtesë page për kualifikimin</t>
  </si>
  <si>
    <t>Shtesë page për punë jashtë orarit</t>
  </si>
  <si>
    <t>Shtesë page për punonjësit që rregullohen
 me akte të veçanta</t>
  </si>
  <si>
    <t>Shpenzime për pritje përcjellje</t>
  </si>
  <si>
    <t>Shpenzime për aktivitete sociale për personelin</t>
  </si>
  <si>
    <t>Shpenzime për sigurimin e ndërtesave 
dhe të tjera kosto sigurimi të ngjashme</t>
  </si>
  <si>
    <t>Shpenzime për honorare (komisione, borde)</t>
  </si>
  <si>
    <t>Shpenzime për antarët e parlamentit e zyrtar tjera të zgjedhur</t>
  </si>
  <si>
    <t>Shpenzime për tatime dhe taksa të paguara 
nga institucioni</t>
  </si>
  <si>
    <t>Shpenzime për tërheqjen e limitit të arkës</t>
  </si>
  <si>
    <t>Shpenzime për të tjera materiale dhe 
shërbime operative</t>
  </si>
  <si>
    <t>Rimbursim i TVSH</t>
  </si>
  <si>
    <t>Transferimet korente jashtë</t>
  </si>
  <si>
    <t>Transferimet korente  - Kombet e Bashkuara</t>
  </si>
  <si>
    <t>Transferimet korente  - Banka Botërore</t>
  </si>
  <si>
    <t>Organizatat ndërkombëtare të tjera</t>
  </si>
  <si>
    <t>Transferimet korente për qeveritë e huaja</t>
  </si>
  <si>
    <t>Transferimet korente për institucionet 
jofitimprurëse të huaja</t>
  </si>
  <si>
    <t>Të tjera transferime korente jaashtë shtetit</t>
  </si>
  <si>
    <t xml:space="preserve">Transferta për buxhetet familjare dhe individët
 të paguara nga institucioni                                                                            </t>
  </si>
  <si>
    <t>Ndihmë ekonomike</t>
  </si>
  <si>
    <t>Pagesa e Aftësisë së kufizuar</t>
  </si>
  <si>
    <t xml:space="preserve">Kompensime speciale të tjera </t>
  </si>
  <si>
    <t>Shpenzime për situata të vështira dhe  fatkeqësi</t>
  </si>
  <si>
    <t>Të tjera transferta tek individët (dalje në pension)</t>
  </si>
  <si>
    <t>Investime (KODI)</t>
  </si>
  <si>
    <t xml:space="preserve">Prill </t>
  </si>
  <si>
    <t xml:space="preserve">Korrik </t>
  </si>
  <si>
    <t xml:space="preserve">Gusht </t>
  </si>
  <si>
    <t xml:space="preserve">tetor </t>
  </si>
  <si>
    <t>Materiale për pastrim, dezinfektim, 
ngrohje dhe ndriçim</t>
  </si>
  <si>
    <t>Materiale për funksionimin e pajisjeve të zyrës</t>
  </si>
  <si>
    <t>Materiale për funksionimin e pajisjeve speciale</t>
  </si>
  <si>
    <t>Furnizime dhe materiale të tjera zyre 
dhe të përgjithshme</t>
  </si>
  <si>
    <t xml:space="preserve">Uniforma dhe veshje të tjera speciale </t>
  </si>
  <si>
    <t>Plehra kimike, furnitura veterinare, farëra, fidanë, të tjera prod. agrokulturore</t>
  </si>
  <si>
    <t>Ilaçe dhe materiale mjekësore</t>
  </si>
  <si>
    <t>Furnizime dhe shërbime me ushqim për mencat</t>
  </si>
  <si>
    <t>Materiale për mbrojtien e tokës, bimëve dhe kafshëve nga sëmundjet</t>
  </si>
  <si>
    <t>Materiale dhe pajisje laboratorike 
e të shërbimit publik</t>
  </si>
  <si>
    <t>Të tjera materiale dhe shërbime speciale</t>
  </si>
  <si>
    <t>Elektricitet</t>
  </si>
  <si>
    <t xml:space="preserve">Telefoni fikse </t>
  </si>
  <si>
    <t xml:space="preserve">Telefoni Celulare </t>
  </si>
  <si>
    <t>Posta dhe shërbimi korier</t>
  </si>
  <si>
    <t>Shërbime të ISSh për ISKSH</t>
  </si>
  <si>
    <t>Shërbimet bankare</t>
  </si>
  <si>
    <t>Shërbime të sigurisë dhe ruajtjes</t>
  </si>
  <si>
    <t>Kosto e trajnimit dhe seminareve</t>
  </si>
  <si>
    <t>Shpenzimet e siguracionit të mjeteve 
të transportit</t>
  </si>
  <si>
    <t>Shpenzime të tjera transporti</t>
  </si>
  <si>
    <t xml:space="preserve">Shpenzim për mirembajtjen e tokave dhe aktiviteteve natyrore </t>
  </si>
  <si>
    <t>Shpenzim për mirembajtjen e objekteve speciale</t>
  </si>
  <si>
    <t>Shpenzime për mirëmbajtjen e objekteve 
ndërtimore</t>
  </si>
  <si>
    <t>Shpenzime për mirëmbajtjen e rrugëve, veprave ujore, rrjeteve hidraulike, elektrike, telefonike, ngrohje, etj.</t>
  </si>
  <si>
    <t xml:space="preserve">Shpenzime për mirëmbajtjen e aparateve, pajisjeve teknike dhe veglave të punës </t>
  </si>
  <si>
    <t>Shpenzime për mirëmbajtjen e mjeteve 
të transportit</t>
  </si>
  <si>
    <t>Shpenzime për mirëmajtjen e rezervës shtetërore</t>
  </si>
  <si>
    <t>Shpenzime për mirëmbajtjen e pajisjeve të zyrave</t>
  </si>
  <si>
    <t>Shpenzime për qeramarrje aparatesh,
 pajisje teknike, makineri</t>
  </si>
  <si>
    <t>Shpenzime për qeramarrje mjetesh transporti</t>
  </si>
  <si>
    <t>Shpenzime për kompesim për ish të përndjekur politik</t>
  </si>
  <si>
    <t>Shpenzime për kompesim për burgosje të padrejta</t>
  </si>
  <si>
    <t>Shpenzime për ekzekutim të vendimeve 
gjyqësore për largim nga puna</t>
  </si>
  <si>
    <t>Shpenzime ekzekutimi të detyrimeve 
kontraktuale të papaguara</t>
  </si>
  <si>
    <t>Shpenzime për kompensime të tjera të papaguara</t>
  </si>
  <si>
    <t xml:space="preserve">Shpenzime për kuota që rrjedhin nga detyrimet </t>
  </si>
  <si>
    <t>Shpenzime të tjera lidhur me huamarrjen</t>
  </si>
  <si>
    <t xml:space="preserve">Plani I detajuar sipas muajve </t>
  </si>
  <si>
    <t xml:space="preserve">Fakti i detajuar sipas muajve </t>
  </si>
  <si>
    <t xml:space="preserve">Grupi 13, Programi 10430, Kapitulli,1, Enti Qeverisës 01, Kodi i inst 1013140, </t>
  </si>
  <si>
    <t>Institucioni:</t>
  </si>
  <si>
    <t>Shërbim për pastrim zyre</t>
  </si>
  <si>
    <t>Shërbime të printimit dhe publikimit F.nd</t>
  </si>
  <si>
    <t>-</t>
  </si>
  <si>
    <t>Shërbime të tjera</t>
  </si>
  <si>
    <t>Shpenzime të tjera (Lyerje zyre)</t>
  </si>
  <si>
    <t>Shpenzime gjyqësore (Tarife permbarimore)</t>
  </si>
  <si>
    <t>Alma Tandili</t>
  </si>
  <si>
    <t>Dokleida Ilia</t>
  </si>
  <si>
    <r>
      <t xml:space="preserve">Numri i Punonjësve të Përkohshem: </t>
    </r>
    <r>
      <rPr>
        <u/>
        <sz val="11"/>
        <rFont val="Book Antiqua"/>
        <family val="1"/>
        <charset val="238"/>
      </rPr>
      <t xml:space="preserve">Plan 1 / Fakt 1       </t>
    </r>
  </si>
  <si>
    <t>Drejtori</t>
  </si>
  <si>
    <r>
      <t xml:space="preserve">Numri i Punonjësve të Përhershëm: </t>
    </r>
    <r>
      <rPr>
        <u/>
        <sz val="11"/>
        <rFont val="Book Antiqua"/>
        <family val="1"/>
        <charset val="238"/>
      </rPr>
      <t xml:space="preserve">Plan 9/ Fakt 7 </t>
    </r>
  </si>
  <si>
    <t>Tiranë, më 09/01/26</t>
  </si>
  <si>
    <t>Situacioni i shpenzimeve për muajin Dhjetor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</si>
</sst>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Book Antiqua"/>
      <family val="1"/>
      <charset val="238"/>
    </font>
    <font>
      <b/>
      <sz val="10"/>
      <color theme="1"/>
      <name val="Book Antiqua"/>
      <family val="1"/>
      <charset val="238"/>
    </font>
    <font>
      <sz val="10"/>
      <color rgb="FFFF0000"/>
      <name val="Book Antiqua"/>
      <family val="1"/>
      <charset val="238"/>
    </font>
    <font>
      <sz val="10"/>
      <name val="Book Antiqua"/>
      <family val="1"/>
      <charset val="238"/>
    </font>
    <font>
      <sz val="11"/>
      <color theme="1"/>
      <name val="Book Antiqua"/>
      <family val="1"/>
      <charset val="238"/>
    </font>
    <font>
      <sz val="11"/>
      <color theme="1"/>
      <name val="Calibri"/>
      <family val="2"/>
    </font>
    <font>
      <sz val="11"/>
      <name val="Book Antiqua"/>
      <family val="1"/>
      <charset val="238"/>
    </font>
    <font>
      <u/>
      <sz val="11"/>
      <name val="Book Antiqua"/>
      <family val="1"/>
      <charset val="238"/>
    </font>
    <font>
      <b/>
      <sz val="11"/>
      <color theme="1"/>
      <name val="Book Antiqua"/>
      <family val="1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1"/>
      <name val="Book Antiqua"/>
      <family val="1"/>
      <charset val="238"/>
    </font>
    <font>
      <b/>
      <sz val="11"/>
      <color rgb="FF262626"/>
      <name val="Book Antiqua"/>
      <family val="1"/>
      <charset val="238"/>
    </font>
    <font>
      <i/>
      <sz val="11"/>
      <name val="Book Antiqua"/>
      <family val="1"/>
      <charset val="238"/>
    </font>
    <font>
      <sz val="11"/>
      <color rgb="FFFF0000"/>
      <name val="Book Antiqua"/>
      <family val="1"/>
      <charset val="238"/>
    </font>
    <font>
      <b/>
      <sz val="11"/>
      <color rgb="FFFF0000"/>
      <name val="Book Antiqua"/>
      <family val="1"/>
      <charset val="238"/>
    </font>
    <font>
      <b/>
      <sz val="12"/>
      <name val="Book Antiqua"/>
      <family val="1"/>
    </font>
    <font>
      <sz val="12"/>
      <name val="Book Antiqua"/>
      <family val="1"/>
    </font>
    <font>
      <b/>
      <sz val="11"/>
      <name val="Book Antiqua"/>
      <family val="1"/>
    </font>
    <font>
      <b/>
      <sz val="12"/>
      <color theme="1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3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32"/>
      </patternFill>
    </fill>
    <fill>
      <patternFill patternType="solid">
        <fgColor theme="5" tint="0.39997558519241921"/>
        <bgColor indexed="32"/>
      </patternFill>
    </fill>
    <fill>
      <patternFill patternType="solid">
        <fgColor theme="5" tint="0.59999389629810485"/>
        <bgColor indexed="32"/>
      </patternFill>
    </fill>
    <fill>
      <patternFill patternType="solid">
        <fgColor theme="5" tint="0.59999389629810485"/>
        <bgColor indexed="9"/>
      </patternFill>
    </fill>
    <fill>
      <patternFill patternType="solid">
        <fgColor theme="5" tint="0.79998168889431442"/>
        <bgColor indexed="32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9" tint="0.59999389629810485"/>
        <bgColor indexed="32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1" fillId="0" borderId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0" applyFont="1" applyAlignment="1">
      <alignment horizontal="left"/>
    </xf>
    <xf numFmtId="164" fontId="2" fillId="6" borderId="0" xfId="1" applyNumberFormat="1" applyFont="1" applyFill="1"/>
    <xf numFmtId="164" fontId="2" fillId="0" borderId="0" xfId="1" applyNumberFormat="1" applyFont="1"/>
    <xf numFmtId="0" fontId="6" fillId="0" borderId="0" xfId="0" applyFont="1"/>
    <xf numFmtId="164" fontId="6" fillId="0" borderId="0" xfId="1" applyNumberFormat="1" applyFont="1"/>
    <xf numFmtId="0" fontId="2" fillId="0" borderId="0" xfId="0" applyFont="1"/>
    <xf numFmtId="0" fontId="2" fillId="0" borderId="0" xfId="0" applyFont="1" applyAlignment="1">
      <alignment textRotation="90"/>
    </xf>
    <xf numFmtId="164" fontId="6" fillId="6" borderId="0" xfId="1" applyNumberFormat="1" applyFont="1" applyFill="1"/>
    <xf numFmtId="0" fontId="3" fillId="0" borderId="0" xfId="0" applyFont="1"/>
    <xf numFmtId="0" fontId="4" fillId="0" borderId="0" xfId="0" applyFont="1"/>
    <xf numFmtId="0" fontId="2" fillId="6" borderId="0" xfId="0" applyFont="1" applyFill="1"/>
    <xf numFmtId="0" fontId="5" fillId="0" borderId="0" xfId="0" applyFont="1"/>
    <xf numFmtId="0" fontId="3" fillId="7" borderId="0" xfId="0" applyFont="1" applyFill="1" applyAlignment="1"/>
    <xf numFmtId="0" fontId="2" fillId="7" borderId="0" xfId="0" applyFont="1" applyFill="1"/>
    <xf numFmtId="0" fontId="2" fillId="7" borderId="0" xfId="0" applyFont="1" applyFill="1" applyAlignment="1"/>
    <xf numFmtId="0" fontId="4" fillId="7" borderId="0" xfId="0" applyFont="1" applyFill="1"/>
    <xf numFmtId="0" fontId="2" fillId="7" borderId="0" xfId="0" applyFont="1" applyFill="1" applyAlignment="1">
      <alignment vertical="center"/>
    </xf>
    <xf numFmtId="0" fontId="8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textRotation="90" wrapText="1"/>
    </xf>
    <xf numFmtId="0" fontId="8" fillId="2" borderId="0" xfId="0" applyFont="1" applyFill="1" applyBorder="1" applyAlignment="1">
      <alignment horizontal="left" vertical="top" wrapText="1"/>
    </xf>
    <xf numFmtId="164" fontId="15" fillId="2" borderId="0" xfId="1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164" fontId="8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6" fillId="0" borderId="0" xfId="1" applyNumberFormat="1" applyFont="1" applyAlignment="1">
      <alignment horizontal="center"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/>
    <xf numFmtId="164" fontId="10" fillId="0" borderId="0" xfId="1" applyNumberFormat="1" applyFont="1" applyAlignment="1">
      <alignment vertical="top"/>
    </xf>
    <xf numFmtId="164" fontId="10" fillId="6" borderId="0" xfId="1" applyNumberFormat="1" applyFont="1" applyFill="1" applyAlignment="1">
      <alignment vertical="top"/>
    </xf>
    <xf numFmtId="0" fontId="3" fillId="7" borderId="0" xfId="0" applyFont="1" applyFill="1"/>
    <xf numFmtId="164" fontId="3" fillId="0" borderId="0" xfId="1" applyNumberFormat="1" applyFont="1"/>
    <xf numFmtId="164" fontId="5" fillId="0" borderId="0" xfId="1" applyNumberFormat="1" applyFont="1"/>
    <xf numFmtId="164" fontId="8" fillId="0" borderId="0" xfId="1" applyNumberFormat="1" applyFont="1"/>
    <xf numFmtId="164" fontId="4" fillId="6" borderId="0" xfId="1" applyNumberFormat="1" applyFont="1" applyFill="1"/>
    <xf numFmtId="164" fontId="16" fillId="6" borderId="0" xfId="1" applyNumberFormat="1" applyFont="1" applyFill="1"/>
    <xf numFmtId="164" fontId="4" fillId="0" borderId="0" xfId="1" applyNumberFormat="1" applyFont="1"/>
    <xf numFmtId="164" fontId="13" fillId="0" borderId="1" xfId="1" applyNumberFormat="1" applyFont="1" applyBorder="1" applyAlignment="1">
      <alignment vertical="center"/>
    </xf>
    <xf numFmtId="164" fontId="16" fillId="0" borderId="0" xfId="1" applyNumberFormat="1" applyFont="1"/>
    <xf numFmtId="0" fontId="13" fillId="0" borderId="1" xfId="0" applyFont="1" applyBorder="1" applyAlignment="1">
      <alignment horizontal="left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3" borderId="1" xfId="0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textRotation="90" wrapText="1"/>
    </xf>
    <xf numFmtId="164" fontId="13" fillId="4" borderId="1" xfId="1" applyNumberFormat="1" applyFont="1" applyFill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wrapText="1"/>
    </xf>
    <xf numFmtId="164" fontId="17" fillId="0" borderId="1" xfId="1" applyNumberFormat="1" applyFont="1" applyBorder="1" applyAlignment="1">
      <alignment vertical="center"/>
    </xf>
    <xf numFmtId="0" fontId="8" fillId="0" borderId="1" xfId="0" applyFont="1" applyFill="1" applyBorder="1"/>
    <xf numFmtId="164" fontId="6" fillId="0" borderId="1" xfId="1" applyNumberFormat="1" applyFont="1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164" fontId="8" fillId="3" borderId="1" xfId="1" applyNumberFormat="1" applyFont="1" applyFill="1" applyBorder="1" applyAlignment="1">
      <alignment vertical="center" wrapText="1"/>
    </xf>
    <xf numFmtId="164" fontId="8" fillId="4" borderId="1" xfId="1" applyNumberFormat="1" applyFont="1" applyFill="1" applyBorder="1" applyAlignment="1">
      <alignment vertical="center" wrapText="1"/>
    </xf>
    <xf numFmtId="164" fontId="8" fillId="0" borderId="1" xfId="1" applyNumberFormat="1" applyFont="1" applyBorder="1" applyAlignment="1">
      <alignment horizontal="right"/>
    </xf>
    <xf numFmtId="164" fontId="6" fillId="6" borderId="1" xfId="1" applyNumberFormat="1" applyFont="1" applyFill="1" applyBorder="1" applyAlignment="1">
      <alignment horizontal="right"/>
    </xf>
    <xf numFmtId="164" fontId="6" fillId="6" borderId="1" xfId="1" applyNumberFormat="1" applyFont="1" applyFill="1" applyBorder="1"/>
    <xf numFmtId="164" fontId="16" fillId="6" borderId="1" xfId="1" applyNumberFormat="1" applyFont="1" applyFill="1" applyBorder="1"/>
    <xf numFmtId="164" fontId="8" fillId="6" borderId="1" xfId="1" applyNumberFormat="1" applyFont="1" applyFill="1" applyBorder="1"/>
    <xf numFmtId="0" fontId="8" fillId="0" borderId="1" xfId="0" applyFont="1" applyBorder="1"/>
    <xf numFmtId="164" fontId="6" fillId="5" borderId="1" xfId="1" applyNumberFormat="1" applyFont="1" applyFill="1" applyBorder="1" applyAlignment="1">
      <alignment horizontal="center" vertical="center" wrapText="1"/>
    </xf>
    <xf numFmtId="164" fontId="6" fillId="6" borderId="1" xfId="1" applyNumberFormat="1" applyFont="1" applyFill="1" applyBorder="1" applyAlignment="1">
      <alignment horizontal="center"/>
    </xf>
    <xf numFmtId="164" fontId="16" fillId="6" borderId="1" xfId="1" applyNumberFormat="1" applyFont="1" applyFill="1" applyBorder="1" applyAlignment="1">
      <alignment horizontal="center"/>
    </xf>
    <xf numFmtId="164" fontId="8" fillId="6" borderId="1" xfId="1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164" fontId="6" fillId="5" borderId="1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vertical="center"/>
    </xf>
    <xf numFmtId="164" fontId="8" fillId="0" borderId="1" xfId="1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164" fontId="6" fillId="0" borderId="1" xfId="1" applyNumberFormat="1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/>
    </xf>
    <xf numFmtId="0" fontId="8" fillId="6" borderId="1" xfId="0" applyFont="1" applyFill="1" applyBorder="1" applyAlignment="1">
      <alignment horizontal="left" vertical="center"/>
    </xf>
    <xf numFmtId="164" fontId="6" fillId="0" borderId="1" xfId="1" applyNumberFormat="1" applyFont="1" applyBorder="1"/>
    <xf numFmtId="164" fontId="16" fillId="0" borderId="1" xfId="1" applyNumberFormat="1" applyFont="1" applyBorder="1"/>
    <xf numFmtId="0" fontId="6" fillId="6" borderId="0" xfId="0" applyFont="1" applyFill="1"/>
    <xf numFmtId="164" fontId="6" fillId="7" borderId="1" xfId="1" applyNumberFormat="1" applyFont="1" applyFill="1" applyBorder="1"/>
    <xf numFmtId="0" fontId="8" fillId="7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164" fontId="13" fillId="6" borderId="1" xfId="1" applyNumberFormat="1" applyFont="1" applyFill="1" applyBorder="1" applyAlignment="1">
      <alignment horizontal="center" vertical="center"/>
    </xf>
    <xf numFmtId="0" fontId="16" fillId="6" borderId="0" xfId="0" applyFont="1" applyFill="1"/>
    <xf numFmtId="0" fontId="4" fillId="6" borderId="0" xfId="0" applyFont="1" applyFill="1"/>
    <xf numFmtId="1" fontId="13" fillId="2" borderId="0" xfId="0" applyNumberFormat="1" applyFont="1" applyFill="1" applyAlignment="1"/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164" fontId="19" fillId="0" borderId="0" xfId="1" applyNumberFormat="1" applyFont="1"/>
    <xf numFmtId="164" fontId="18" fillId="0" borderId="0" xfId="1" applyNumberFormat="1" applyFont="1" applyAlignment="1">
      <alignment horizontal="left" vertical="center"/>
    </xf>
    <xf numFmtId="0" fontId="19" fillId="0" borderId="0" xfId="0" applyFont="1"/>
    <xf numFmtId="0" fontId="19" fillId="0" borderId="0" xfId="0" applyFont="1" applyAlignment="1">
      <alignment wrapText="1"/>
    </xf>
    <xf numFmtId="164" fontId="18" fillId="0" borderId="0" xfId="1" applyNumberFormat="1" applyFont="1" applyAlignment="1">
      <alignment horizontal="left"/>
    </xf>
    <xf numFmtId="164" fontId="18" fillId="0" borderId="0" xfId="1" applyNumberFormat="1" applyFont="1" applyAlignment="1">
      <alignment vertical="center"/>
    </xf>
    <xf numFmtId="0" fontId="8" fillId="8" borderId="1" xfId="0" applyFont="1" applyFill="1" applyBorder="1" applyAlignment="1">
      <alignment horizontal="center" vertical="center" textRotation="90" wrapText="1"/>
    </xf>
    <xf numFmtId="0" fontId="8" fillId="8" borderId="1" xfId="0" applyFont="1" applyFill="1" applyBorder="1" applyAlignment="1">
      <alignment vertical="center" textRotation="90"/>
    </xf>
    <xf numFmtId="0" fontId="8" fillId="8" borderId="1" xfId="0" applyFont="1" applyFill="1" applyBorder="1" applyAlignment="1">
      <alignment horizontal="left" vertical="center"/>
    </xf>
    <xf numFmtId="0" fontId="13" fillId="13" borderId="1" xfId="0" applyFont="1" applyFill="1" applyBorder="1" applyAlignment="1">
      <alignment horizontal="center" vertical="center" wrapText="1"/>
    </xf>
    <xf numFmtId="164" fontId="13" fillId="13" borderId="1" xfId="1" applyNumberFormat="1" applyFont="1" applyFill="1" applyBorder="1" applyAlignment="1">
      <alignment vertical="center" wrapText="1"/>
    </xf>
    <xf numFmtId="0" fontId="8" fillId="9" borderId="1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textRotation="90" wrapText="1"/>
    </xf>
    <xf numFmtId="0" fontId="13" fillId="9" borderId="1" xfId="0" applyFont="1" applyFill="1" applyBorder="1" applyAlignment="1">
      <alignment horizontal="center" vertical="center"/>
    </xf>
    <xf numFmtId="164" fontId="13" fillId="9" borderId="1" xfId="1" applyNumberFormat="1" applyFont="1" applyFill="1" applyBorder="1" applyAlignment="1">
      <alignment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left" vertical="center"/>
    </xf>
    <xf numFmtId="0" fontId="10" fillId="14" borderId="1" xfId="0" applyFont="1" applyFill="1" applyBorder="1" applyAlignment="1">
      <alignment horizontal="left" vertical="center"/>
    </xf>
    <xf numFmtId="164" fontId="13" fillId="14" borderId="1" xfId="1" applyNumberFormat="1" applyFont="1" applyFill="1" applyBorder="1" applyAlignment="1">
      <alignment vertical="center"/>
    </xf>
    <xf numFmtId="0" fontId="8" fillId="9" borderId="1" xfId="0" applyFont="1" applyFill="1" applyBorder="1" applyAlignment="1">
      <alignment horizontal="center" vertical="center" wrapText="1"/>
    </xf>
    <xf numFmtId="164" fontId="13" fillId="15" borderId="1" xfId="1" applyNumberFormat="1" applyFont="1" applyFill="1" applyBorder="1" applyAlignment="1">
      <alignment vertical="center"/>
    </xf>
    <xf numFmtId="0" fontId="8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textRotation="90"/>
    </xf>
    <xf numFmtId="0" fontId="13" fillId="10" borderId="1" xfId="0" applyFont="1" applyFill="1" applyBorder="1" applyAlignment="1">
      <alignment horizontal="left" vertical="center"/>
    </xf>
    <xf numFmtId="0" fontId="13" fillId="16" borderId="1" xfId="0" applyFont="1" applyFill="1" applyBorder="1" applyAlignment="1">
      <alignment horizontal="left" vertical="center"/>
    </xf>
    <xf numFmtId="164" fontId="13" fillId="17" borderId="1" xfId="1" applyNumberFormat="1" applyFont="1" applyFill="1" applyBorder="1" applyAlignment="1">
      <alignment vertical="center"/>
    </xf>
    <xf numFmtId="164" fontId="13" fillId="16" borderId="1" xfId="1" applyNumberFormat="1" applyFont="1" applyFill="1" applyBorder="1" applyAlignment="1">
      <alignment vertical="center"/>
    </xf>
    <xf numFmtId="0" fontId="13" fillId="14" borderId="1" xfId="0" applyFont="1" applyFill="1" applyBorder="1" applyAlignment="1">
      <alignment horizontal="left"/>
    </xf>
    <xf numFmtId="0" fontId="8" fillId="9" borderId="1" xfId="0" applyFont="1" applyFill="1" applyBorder="1" applyAlignment="1">
      <alignment horizontal="center" wrapText="1"/>
    </xf>
    <xf numFmtId="0" fontId="13" fillId="9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left"/>
    </xf>
    <xf numFmtId="164" fontId="13" fillId="14" borderId="1" xfId="1" applyNumberFormat="1" applyFont="1" applyFill="1" applyBorder="1" applyAlignment="1"/>
    <xf numFmtId="164" fontId="10" fillId="16" borderId="1" xfId="1" applyNumberFormat="1" applyFont="1" applyFill="1" applyBorder="1" applyAlignment="1">
      <alignment vertical="center"/>
    </xf>
    <xf numFmtId="164" fontId="8" fillId="10" borderId="1" xfId="1" applyNumberFormat="1" applyFont="1" applyFill="1" applyBorder="1" applyAlignment="1">
      <alignment vertical="center"/>
    </xf>
    <xf numFmtId="164" fontId="13" fillId="10" borderId="1" xfId="1" applyNumberFormat="1" applyFont="1" applyFill="1" applyBorder="1" applyAlignment="1">
      <alignment vertical="center"/>
    </xf>
    <xf numFmtId="0" fontId="13" fillId="17" borderId="1" xfId="0" applyFont="1" applyFill="1" applyBorder="1" applyAlignment="1">
      <alignment horizontal="left" vertical="center"/>
    </xf>
    <xf numFmtId="164" fontId="13" fillId="17" borderId="1" xfId="1" applyNumberFormat="1" applyFont="1" applyFill="1" applyBorder="1" applyAlignment="1">
      <alignment vertical="top"/>
    </xf>
    <xf numFmtId="0" fontId="8" fillId="10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left" vertical="center" wrapText="1"/>
    </xf>
    <xf numFmtId="0" fontId="8" fillId="16" borderId="1" xfId="0" applyFont="1" applyFill="1" applyBorder="1" applyAlignment="1">
      <alignment horizontal="left" vertical="center" wrapText="1"/>
    </xf>
    <xf numFmtId="164" fontId="13" fillId="10" borderId="1" xfId="1" applyNumberFormat="1" applyFon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center" vertical="center" textRotation="90"/>
    </xf>
    <xf numFmtId="0" fontId="20" fillId="10" borderId="1" xfId="0" applyFont="1" applyFill="1" applyBorder="1" applyAlignment="1">
      <alignment horizontal="left" vertical="center" wrapText="1"/>
    </xf>
    <xf numFmtId="0" fontId="20" fillId="16" borderId="1" xfId="0" applyFont="1" applyFill="1" applyBorder="1" applyAlignment="1">
      <alignment horizontal="left" vertical="center" wrapText="1"/>
    </xf>
    <xf numFmtId="164" fontId="20" fillId="10" borderId="1" xfId="1" applyNumberFormat="1" applyFont="1" applyFill="1" applyBorder="1" applyAlignment="1">
      <alignment horizontal="center" vertical="center"/>
    </xf>
    <xf numFmtId="164" fontId="6" fillId="16" borderId="1" xfId="1" applyNumberFormat="1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3" fillId="6" borderId="0" xfId="0" applyFont="1" applyFill="1"/>
    <xf numFmtId="0" fontId="3" fillId="6" borderId="0" xfId="0" applyFont="1" applyFill="1" applyAlignment="1"/>
    <xf numFmtId="0" fontId="2" fillId="6" borderId="0" xfId="0" applyFont="1" applyFill="1" applyAlignment="1"/>
    <xf numFmtId="0" fontId="5" fillId="6" borderId="0" xfId="0" applyFont="1" applyFill="1"/>
    <xf numFmtId="164" fontId="6" fillId="18" borderId="3" xfId="1" applyNumberFormat="1" applyFont="1" applyFill="1" applyBorder="1" applyAlignment="1">
      <alignment horizontal="center" vertical="center" wrapText="1"/>
    </xf>
    <xf numFmtId="164" fontId="6" fillId="19" borderId="3" xfId="1" applyNumberFormat="1" applyFont="1" applyFill="1" applyBorder="1" applyAlignment="1">
      <alignment horizontal="center" vertical="center" wrapText="1"/>
    </xf>
    <xf numFmtId="164" fontId="6" fillId="12" borderId="3" xfId="1" applyNumberFormat="1" applyFont="1" applyFill="1" applyBorder="1" applyAlignment="1">
      <alignment horizontal="center" vertical="center" wrapText="1"/>
    </xf>
    <xf numFmtId="164" fontId="6" fillId="11" borderId="3" xfId="1" applyNumberFormat="1" applyFont="1" applyFill="1" applyBorder="1" applyAlignment="1">
      <alignment horizontal="center" vertical="center" wrapText="1"/>
    </xf>
    <xf numFmtId="164" fontId="8" fillId="11" borderId="3" xfId="1" applyNumberFormat="1" applyFont="1" applyFill="1" applyBorder="1" applyAlignment="1">
      <alignment horizontal="center" vertical="center" wrapText="1"/>
    </xf>
    <xf numFmtId="9" fontId="6" fillId="6" borderId="0" xfId="5" applyFont="1" applyFill="1"/>
    <xf numFmtId="0" fontId="6" fillId="6" borderId="0" xfId="5" applyNumberFormat="1" applyFont="1" applyFill="1"/>
    <xf numFmtId="164" fontId="2" fillId="6" borderId="0" xfId="0" applyNumberFormat="1" applyFont="1" applyFill="1"/>
    <xf numFmtId="43" fontId="2" fillId="6" borderId="0" xfId="0" applyNumberFormat="1" applyFont="1" applyFill="1"/>
    <xf numFmtId="164" fontId="3" fillId="6" borderId="0" xfId="0" applyNumberFormat="1" applyFont="1" applyFill="1"/>
    <xf numFmtId="164" fontId="4" fillId="6" borderId="0" xfId="0" applyNumberFormat="1" applyFont="1" applyFill="1"/>
    <xf numFmtId="164" fontId="2" fillId="6" borderId="0" xfId="0" applyNumberFormat="1" applyFont="1" applyFill="1" applyAlignment="1"/>
    <xf numFmtId="164" fontId="6" fillId="6" borderId="0" xfId="0" applyNumberFormat="1" applyFont="1" applyFill="1"/>
    <xf numFmtId="0" fontId="8" fillId="0" borderId="1" xfId="0" applyFont="1" applyBorder="1" applyAlignment="1">
      <alignment horizontal="left" vertical="center" wrapText="1"/>
    </xf>
    <xf numFmtId="164" fontId="21" fillId="6" borderId="0" xfId="1" applyNumberFormat="1" applyFont="1" applyFill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textRotation="90"/>
    </xf>
    <xf numFmtId="0" fontId="13" fillId="0" borderId="1" xfId="0" applyFont="1" applyFill="1" applyBorder="1" applyAlignment="1">
      <alignment horizontal="left" vertical="center"/>
    </xf>
    <xf numFmtId="164" fontId="13" fillId="0" borderId="1" xfId="1" applyNumberFormat="1" applyFont="1" applyFill="1" applyBorder="1" applyAlignment="1">
      <alignment vertical="center"/>
    </xf>
    <xf numFmtId="0" fontId="2" fillId="0" borderId="0" xfId="0" applyFont="1" applyFill="1"/>
    <xf numFmtId="164" fontId="13" fillId="0" borderId="1" xfId="1" applyNumberFormat="1" applyFont="1" applyBorder="1" applyAlignment="1">
      <alignment horizontal="right" vertical="center"/>
    </xf>
    <xf numFmtId="164" fontId="6" fillId="5" borderId="1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 applyAlignment="1">
      <alignment horizontal="right" vertical="center"/>
    </xf>
    <xf numFmtId="164" fontId="13" fillId="0" borderId="1" xfId="1" applyNumberFormat="1" applyFont="1" applyFill="1" applyBorder="1" applyAlignment="1">
      <alignment horizontal="right" vertical="center"/>
    </xf>
    <xf numFmtId="164" fontId="6" fillId="5" borderId="1" xfId="1" applyNumberFormat="1" applyFont="1" applyFill="1" applyBorder="1" applyAlignment="1">
      <alignment horizontal="right" vertical="center"/>
    </xf>
    <xf numFmtId="164" fontId="3" fillId="6" borderId="0" xfId="1" applyNumberFormat="1" applyFont="1" applyFill="1" applyAlignment="1">
      <alignment horizontal="center" vertical="top"/>
    </xf>
    <xf numFmtId="0" fontId="21" fillId="0" borderId="0" xfId="0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13" fillId="2" borderId="8" xfId="0" applyFont="1" applyFill="1" applyBorder="1" applyAlignment="1">
      <alignment horizontal="center" vertical="top" wrapText="1"/>
    </xf>
    <xf numFmtId="164" fontId="13" fillId="2" borderId="0" xfId="0" applyNumberFormat="1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164" fontId="6" fillId="0" borderId="4" xfId="1" applyNumberFormat="1" applyFont="1" applyBorder="1" applyAlignment="1">
      <alignment horizontal="center"/>
    </xf>
    <xf numFmtId="164" fontId="6" fillId="0" borderId="5" xfId="1" applyNumberFormat="1" applyFont="1" applyBorder="1" applyAlignment="1">
      <alignment horizontal="center"/>
    </xf>
    <xf numFmtId="164" fontId="6" fillId="0" borderId="6" xfId="1" applyNumberFormat="1" applyFont="1" applyBorder="1" applyAlignment="1">
      <alignment horizontal="center"/>
    </xf>
    <xf numFmtId="164" fontId="6" fillId="6" borderId="4" xfId="1" applyNumberFormat="1" applyFont="1" applyFill="1" applyBorder="1" applyAlignment="1">
      <alignment horizontal="center"/>
    </xf>
    <xf numFmtId="164" fontId="6" fillId="6" borderId="5" xfId="1" applyNumberFormat="1" applyFont="1" applyFill="1" applyBorder="1" applyAlignment="1">
      <alignment horizontal="center"/>
    </xf>
    <xf numFmtId="164" fontId="6" fillId="6" borderId="6" xfId="1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164" fontId="9" fillId="2" borderId="0" xfId="1" applyNumberFormat="1" applyFont="1" applyFill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8" fillId="0" borderId="2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/>
    </xf>
  </cellXfs>
  <cellStyles count="6">
    <cellStyle name="Comma" xfId="1" builtinId="3"/>
    <cellStyle name="Comma 2" xfId="4"/>
    <cellStyle name="Normal" xfId="0" builtinId="0"/>
    <cellStyle name="Normal 2" xfId="2"/>
    <cellStyle name="Normal 3" xfId="3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</xdr:colOff>
      <xdr:row>0</xdr:row>
      <xdr:rowOff>0</xdr:rowOff>
    </xdr:from>
    <xdr:to>
      <xdr:col>5</xdr:col>
      <xdr:colOff>796925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10" r="10519" b="22648"/>
        <a:stretch/>
      </xdr:blipFill>
      <xdr:spPr bwMode="auto">
        <a:xfrm>
          <a:off x="2105025" y="0"/>
          <a:ext cx="4368800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97"/>
  <sheetViews>
    <sheetView tabSelected="1" workbookViewId="0">
      <pane xSplit="8" ySplit="11" topLeftCell="P12" activePane="bottomRight" state="frozen"/>
      <selection pane="topRight" activeCell="I1" sqref="I1"/>
      <selection pane="bottomLeft" activeCell="A12" sqref="A12"/>
      <selection pane="bottomRight" activeCell="T123" sqref="T123"/>
    </sheetView>
  </sheetViews>
  <sheetFormatPr defaultColWidth="9.140625" defaultRowHeight="13.5" x14ac:dyDescent="0.25"/>
  <cols>
    <col min="1" max="1" width="4.7109375" style="6" customWidth="1"/>
    <col min="2" max="2" width="6.28515625" style="6" customWidth="1"/>
    <col min="3" max="3" width="6.42578125" style="7" customWidth="1"/>
    <col min="4" max="4" width="12.140625" style="1" customWidth="1"/>
    <col min="5" max="5" width="55.5703125" style="1" customWidth="1"/>
    <col min="6" max="6" width="17.42578125" style="3" customWidth="1"/>
    <col min="7" max="7" width="17.140625" style="3" customWidth="1"/>
    <col min="8" max="8" width="16" style="3" customWidth="1"/>
    <col min="9" max="9" width="13.85546875" style="2" customWidth="1"/>
    <col min="10" max="10" width="15.28515625" style="2" customWidth="1"/>
    <col min="11" max="11" width="13.7109375" style="2" customWidth="1"/>
    <col min="12" max="12" width="16.5703125" style="3" customWidth="1"/>
    <col min="13" max="13" width="14.140625" style="3" bestFit="1" customWidth="1"/>
    <col min="14" max="14" width="15.5703125" style="3" customWidth="1"/>
    <col min="15" max="15" width="14" style="3" bestFit="1" customWidth="1"/>
    <col min="16" max="16" width="13.28515625" style="3" customWidth="1"/>
    <col min="17" max="17" width="14" style="36" bestFit="1" customWidth="1"/>
    <col min="18" max="19" width="14.140625" style="3" bestFit="1" customWidth="1"/>
    <col min="20" max="20" width="13.7109375" style="3" bestFit="1" customWidth="1"/>
    <col min="21" max="21" width="15.5703125" style="2" customWidth="1"/>
    <col min="22" max="22" width="16.140625" style="2" customWidth="1"/>
    <col min="23" max="23" width="13.140625" style="2" customWidth="1"/>
    <col min="24" max="24" width="16" style="3" customWidth="1"/>
    <col min="25" max="25" width="14" style="3" bestFit="1" customWidth="1"/>
    <col min="26" max="26" width="16" style="32" customWidth="1"/>
    <col min="27" max="27" width="14.7109375" style="3" bestFit="1" customWidth="1"/>
    <col min="28" max="28" width="13.7109375" style="3" customWidth="1"/>
    <col min="29" max="29" width="14.7109375" style="3" bestFit="1" customWidth="1"/>
    <col min="30" max="30" width="14.7109375" style="3" customWidth="1"/>
    <col min="31" max="31" width="12.7109375" style="3" bestFit="1" customWidth="1"/>
    <col min="32" max="32" width="13.85546875" style="3" customWidth="1"/>
    <col min="33" max="33" width="11" style="11" bestFit="1" customWidth="1"/>
    <col min="34" max="34" width="12.7109375" style="11" customWidth="1"/>
    <col min="35" max="35" width="10" style="11" bestFit="1" customWidth="1"/>
    <col min="36" max="91" width="9.140625" style="11"/>
    <col min="92" max="16384" width="9.140625" style="6"/>
  </cols>
  <sheetData>
    <row r="1" spans="1:91" x14ac:dyDescent="0.25">
      <c r="L1" s="2"/>
      <c r="M1" s="2"/>
      <c r="N1" s="2"/>
      <c r="O1" s="2"/>
      <c r="P1" s="2"/>
      <c r="Q1" s="34"/>
      <c r="R1" s="2"/>
      <c r="S1" s="2"/>
      <c r="T1" s="2"/>
    </row>
    <row r="2" spans="1:91" x14ac:dyDescent="0.25">
      <c r="L2" s="2"/>
      <c r="M2" s="2"/>
      <c r="N2" s="2"/>
      <c r="O2" s="2"/>
      <c r="P2" s="2"/>
      <c r="Q2" s="34"/>
      <c r="R2" s="2"/>
      <c r="S2" s="2"/>
      <c r="T2" s="2"/>
    </row>
    <row r="3" spans="1:91" x14ac:dyDescent="0.25">
      <c r="L3" s="2"/>
      <c r="M3" s="2"/>
      <c r="N3" s="2"/>
      <c r="O3" s="2"/>
      <c r="P3" s="2"/>
      <c r="Q3" s="34"/>
      <c r="R3" s="2"/>
      <c r="S3" s="2"/>
      <c r="T3" s="2"/>
    </row>
    <row r="4" spans="1:91" x14ac:dyDescent="0.25">
      <c r="L4" s="2"/>
      <c r="M4" s="2"/>
      <c r="N4" s="2"/>
      <c r="O4" s="2"/>
      <c r="P4" s="2"/>
      <c r="Q4" s="34"/>
      <c r="R4" s="2"/>
      <c r="S4" s="2"/>
      <c r="T4" s="2"/>
    </row>
    <row r="5" spans="1:91" s="4" customFormat="1" ht="16.5" x14ac:dyDescent="0.3">
      <c r="A5" s="178" t="s">
        <v>57</v>
      </c>
      <c r="B5" s="178"/>
      <c r="C5" s="178"/>
      <c r="D5" s="178"/>
      <c r="E5" s="178"/>
      <c r="F5" s="178"/>
      <c r="G5" s="178"/>
      <c r="H5" s="178"/>
      <c r="I5" s="8"/>
      <c r="J5" s="8"/>
      <c r="K5" s="8"/>
      <c r="L5" s="8"/>
      <c r="M5" s="8"/>
      <c r="N5" s="8"/>
      <c r="O5" s="8"/>
      <c r="P5" s="8"/>
      <c r="Q5" s="35"/>
      <c r="R5" s="8"/>
      <c r="S5" s="8"/>
      <c r="T5" s="145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</row>
    <row r="6" spans="1:91" s="4" customFormat="1" ht="16.5" x14ac:dyDescent="0.3">
      <c r="A6" s="85" t="s">
        <v>154</v>
      </c>
      <c r="B6" s="86"/>
      <c r="C6" s="87"/>
      <c r="D6" s="87"/>
      <c r="E6" s="88"/>
      <c r="F6" s="84"/>
      <c r="G6" s="84"/>
      <c r="H6" s="84"/>
      <c r="I6" s="8"/>
      <c r="J6" s="8"/>
      <c r="K6" s="170"/>
      <c r="L6" s="171"/>
      <c r="M6" s="8"/>
      <c r="N6" s="8"/>
      <c r="O6" s="8"/>
      <c r="P6" s="8"/>
      <c r="Q6" s="35"/>
      <c r="R6" s="8"/>
      <c r="S6" s="8"/>
      <c r="T6" s="146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152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</row>
    <row r="7" spans="1:91" s="4" customFormat="1" ht="16.5" customHeight="1" x14ac:dyDescent="0.3">
      <c r="A7" s="185" t="s">
        <v>153</v>
      </c>
      <c r="B7" s="186"/>
      <c r="C7" s="186"/>
      <c r="D7" s="186"/>
      <c r="E7" s="186"/>
      <c r="F7" s="84"/>
      <c r="G7" s="84"/>
      <c r="H7" s="84"/>
      <c r="I7" s="8"/>
      <c r="J7" s="8"/>
      <c r="K7" s="8"/>
      <c r="L7" s="37"/>
      <c r="M7" s="8"/>
      <c r="N7" s="8"/>
      <c r="O7" s="8"/>
      <c r="P7" s="8"/>
      <c r="Q7" s="35"/>
      <c r="R7" s="8"/>
      <c r="S7" s="8"/>
      <c r="T7" s="146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</row>
    <row r="8" spans="1:91" s="4" customFormat="1" ht="16.5" x14ac:dyDescent="0.3">
      <c r="A8" s="89"/>
      <c r="B8" s="90"/>
      <c r="C8" s="91"/>
      <c r="D8" s="91"/>
      <c r="E8" s="91"/>
      <c r="F8" s="84"/>
      <c r="G8" s="84"/>
      <c r="H8" s="84"/>
      <c r="I8" s="8"/>
      <c r="J8" s="8"/>
      <c r="K8" s="8"/>
      <c r="L8" s="8"/>
      <c r="M8" s="8"/>
      <c r="N8" s="8"/>
      <c r="O8" s="8"/>
      <c r="P8" s="8"/>
      <c r="Q8" s="35"/>
      <c r="R8" s="8"/>
      <c r="S8" s="8"/>
      <c r="T8" s="146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</row>
    <row r="9" spans="1:91" ht="17.25" thickBot="1" x14ac:dyDescent="0.35">
      <c r="A9" s="89"/>
      <c r="B9" s="85" t="s">
        <v>167</v>
      </c>
      <c r="C9" s="92"/>
      <c r="D9" s="92"/>
      <c r="E9" s="92"/>
      <c r="F9" s="84"/>
      <c r="G9" s="84"/>
      <c r="H9" s="84"/>
      <c r="I9" s="8"/>
      <c r="J9" s="8"/>
      <c r="K9" s="8"/>
      <c r="L9" s="5"/>
      <c r="M9" s="5"/>
      <c r="N9" s="5"/>
      <c r="O9" s="5"/>
      <c r="P9" s="5"/>
      <c r="Q9" s="38"/>
      <c r="R9" s="5">
        <f>S9-7500</f>
        <v>67939</v>
      </c>
      <c r="S9" s="5">
        <f>F20-H20</f>
        <v>75439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91" ht="17.25" customHeight="1" thickBot="1" x14ac:dyDescent="0.35">
      <c r="A10" s="18"/>
      <c r="B10" s="18"/>
      <c r="C10" s="19"/>
      <c r="D10" s="20"/>
      <c r="E10" s="20"/>
      <c r="F10" s="169" t="s">
        <v>166</v>
      </c>
      <c r="G10" s="169"/>
      <c r="H10" s="21" t="s">
        <v>55</v>
      </c>
      <c r="I10" s="175" t="s">
        <v>152</v>
      </c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7"/>
      <c r="U10" s="172" t="s">
        <v>151</v>
      </c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4"/>
    </row>
    <row r="11" spans="1:91" ht="72" x14ac:dyDescent="0.25">
      <c r="A11" s="39" t="s">
        <v>56</v>
      </c>
      <c r="B11" s="39" t="s">
        <v>0</v>
      </c>
      <c r="C11" s="39" t="s">
        <v>1</v>
      </c>
      <c r="D11" s="40" t="s">
        <v>2</v>
      </c>
      <c r="E11" s="41" t="s">
        <v>3</v>
      </c>
      <c r="F11" s="42" t="s">
        <v>51</v>
      </c>
      <c r="G11" s="43" t="s">
        <v>4</v>
      </c>
      <c r="H11" s="42" t="s">
        <v>5</v>
      </c>
      <c r="I11" s="140" t="s">
        <v>52</v>
      </c>
      <c r="J11" s="140" t="s">
        <v>53</v>
      </c>
      <c r="K11" s="140" t="s">
        <v>59</v>
      </c>
      <c r="L11" s="141" t="s">
        <v>68</v>
      </c>
      <c r="M11" s="141" t="s">
        <v>60</v>
      </c>
      <c r="N11" s="141" t="s">
        <v>61</v>
      </c>
      <c r="O11" s="141" t="s">
        <v>62</v>
      </c>
      <c r="P11" s="141" t="s">
        <v>63</v>
      </c>
      <c r="Q11" s="141" t="s">
        <v>64</v>
      </c>
      <c r="R11" s="141" t="s">
        <v>65</v>
      </c>
      <c r="S11" s="141" t="s">
        <v>66</v>
      </c>
      <c r="T11" s="141" t="s">
        <v>67</v>
      </c>
      <c r="U11" s="142" t="s">
        <v>52</v>
      </c>
      <c r="V11" s="142" t="s">
        <v>53</v>
      </c>
      <c r="W11" s="142" t="s">
        <v>59</v>
      </c>
      <c r="X11" s="143" t="s">
        <v>109</v>
      </c>
      <c r="Y11" s="143" t="s">
        <v>60</v>
      </c>
      <c r="Z11" s="144" t="s">
        <v>61</v>
      </c>
      <c r="AA11" s="143" t="s">
        <v>110</v>
      </c>
      <c r="AB11" s="143" t="s">
        <v>111</v>
      </c>
      <c r="AC11" s="143" t="s">
        <v>64</v>
      </c>
      <c r="AD11" s="143" t="s">
        <v>112</v>
      </c>
      <c r="AE11" s="143" t="s">
        <v>66</v>
      </c>
      <c r="AF11" s="143" t="s">
        <v>67</v>
      </c>
    </row>
    <row r="12" spans="1:91" s="17" customFormat="1" ht="16.5" x14ac:dyDescent="0.25">
      <c r="A12" s="93"/>
      <c r="B12" s="93"/>
      <c r="C12" s="94"/>
      <c r="D12" s="95"/>
      <c r="E12" s="96" t="s">
        <v>50</v>
      </c>
      <c r="F12" s="97">
        <f>F13</f>
        <v>0</v>
      </c>
      <c r="G12" s="97">
        <f>G13</f>
        <v>0</v>
      </c>
      <c r="H12" s="97">
        <f>H13</f>
        <v>0</v>
      </c>
      <c r="I12" s="97">
        <f t="shared" ref="I12:AF12" si="0">I13</f>
        <v>0</v>
      </c>
      <c r="J12" s="97">
        <f t="shared" si="0"/>
        <v>0</v>
      </c>
      <c r="K12" s="97">
        <f t="shared" si="0"/>
        <v>0</v>
      </c>
      <c r="L12" s="97">
        <f t="shared" si="0"/>
        <v>0</v>
      </c>
      <c r="M12" s="97">
        <f t="shared" si="0"/>
        <v>0</v>
      </c>
      <c r="N12" s="97">
        <f t="shared" si="0"/>
        <v>0</v>
      </c>
      <c r="O12" s="97">
        <f t="shared" si="0"/>
        <v>0</v>
      </c>
      <c r="P12" s="97">
        <f t="shared" si="0"/>
        <v>0</v>
      </c>
      <c r="Q12" s="97">
        <f t="shared" si="0"/>
        <v>0</v>
      </c>
      <c r="R12" s="97">
        <f t="shared" si="0"/>
        <v>0</v>
      </c>
      <c r="S12" s="97">
        <f t="shared" si="0"/>
        <v>0</v>
      </c>
      <c r="T12" s="97">
        <f t="shared" si="0"/>
        <v>0</v>
      </c>
      <c r="U12" s="97">
        <f t="shared" si="0"/>
        <v>0</v>
      </c>
      <c r="V12" s="97">
        <f t="shared" si="0"/>
        <v>0</v>
      </c>
      <c r="W12" s="97">
        <f t="shared" si="0"/>
        <v>0</v>
      </c>
      <c r="X12" s="97">
        <f t="shared" si="0"/>
        <v>0</v>
      </c>
      <c r="Y12" s="97">
        <f t="shared" si="0"/>
        <v>0</v>
      </c>
      <c r="Z12" s="97">
        <f t="shared" si="0"/>
        <v>0</v>
      </c>
      <c r="AA12" s="97">
        <f t="shared" si="0"/>
        <v>0</v>
      </c>
      <c r="AB12" s="97">
        <f t="shared" si="0"/>
        <v>0</v>
      </c>
      <c r="AC12" s="97">
        <f t="shared" si="0"/>
        <v>0</v>
      </c>
      <c r="AD12" s="97">
        <f t="shared" si="0"/>
        <v>0</v>
      </c>
      <c r="AE12" s="97">
        <f t="shared" si="0"/>
        <v>0</v>
      </c>
      <c r="AF12" s="97">
        <f t="shared" si="0"/>
        <v>0</v>
      </c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5"/>
      <c r="BK12" s="135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5"/>
      <c r="CD12" s="135"/>
      <c r="CE12" s="135"/>
      <c r="CF12" s="135"/>
      <c r="CG12" s="135"/>
      <c r="CH12" s="135"/>
      <c r="CI12" s="135"/>
      <c r="CJ12" s="135"/>
      <c r="CK12" s="135"/>
      <c r="CL12" s="135"/>
      <c r="CM12" s="135"/>
    </row>
    <row r="13" spans="1:91" s="30" customFormat="1" ht="15" x14ac:dyDescent="0.3">
      <c r="A13" s="99"/>
      <c r="B13" s="99"/>
      <c r="C13" s="100"/>
      <c r="D13" s="101"/>
      <c r="E13" s="99" t="s">
        <v>73</v>
      </c>
      <c r="F13" s="102">
        <f>SUM(F14:F18)</f>
        <v>0</v>
      </c>
      <c r="G13" s="102">
        <f t="shared" ref="G13:H13" si="1">SUM(G14:G18)</f>
        <v>0</v>
      </c>
      <c r="H13" s="102">
        <f t="shared" si="1"/>
        <v>0</v>
      </c>
      <c r="I13" s="102">
        <f t="shared" ref="I13:AF13" si="2">SUM(I14:I18)</f>
        <v>0</v>
      </c>
      <c r="J13" s="102">
        <f t="shared" si="2"/>
        <v>0</v>
      </c>
      <c r="K13" s="102">
        <f t="shared" si="2"/>
        <v>0</v>
      </c>
      <c r="L13" s="102">
        <f t="shared" si="2"/>
        <v>0</v>
      </c>
      <c r="M13" s="102">
        <f t="shared" si="2"/>
        <v>0</v>
      </c>
      <c r="N13" s="102">
        <f t="shared" si="2"/>
        <v>0</v>
      </c>
      <c r="O13" s="102">
        <f t="shared" si="2"/>
        <v>0</v>
      </c>
      <c r="P13" s="102">
        <f t="shared" si="2"/>
        <v>0</v>
      </c>
      <c r="Q13" s="102">
        <f t="shared" si="2"/>
        <v>0</v>
      </c>
      <c r="R13" s="102">
        <f t="shared" si="2"/>
        <v>0</v>
      </c>
      <c r="S13" s="102">
        <f t="shared" si="2"/>
        <v>0</v>
      </c>
      <c r="T13" s="102">
        <f t="shared" si="2"/>
        <v>0</v>
      </c>
      <c r="U13" s="102">
        <f t="shared" si="2"/>
        <v>0</v>
      </c>
      <c r="V13" s="102">
        <f t="shared" si="2"/>
        <v>0</v>
      </c>
      <c r="W13" s="102">
        <f t="shared" si="2"/>
        <v>0</v>
      </c>
      <c r="X13" s="102">
        <f t="shared" si="2"/>
        <v>0</v>
      </c>
      <c r="Y13" s="102">
        <f t="shared" si="2"/>
        <v>0</v>
      </c>
      <c r="Z13" s="102">
        <f t="shared" si="2"/>
        <v>0</v>
      </c>
      <c r="AA13" s="102">
        <f t="shared" si="2"/>
        <v>0</v>
      </c>
      <c r="AB13" s="102">
        <f t="shared" si="2"/>
        <v>0</v>
      </c>
      <c r="AC13" s="102">
        <f t="shared" si="2"/>
        <v>0</v>
      </c>
      <c r="AD13" s="102">
        <f t="shared" si="2"/>
        <v>0</v>
      </c>
      <c r="AE13" s="102">
        <f t="shared" si="2"/>
        <v>0</v>
      </c>
      <c r="AF13" s="102">
        <f t="shared" si="2"/>
        <v>0</v>
      </c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</row>
    <row r="14" spans="1:91" s="9" customFormat="1" ht="16.5" x14ac:dyDescent="0.3">
      <c r="A14" s="44"/>
      <c r="B14" s="44"/>
      <c r="C14" s="40"/>
      <c r="D14" s="46">
        <v>6000000</v>
      </c>
      <c r="E14" s="47" t="s">
        <v>74</v>
      </c>
      <c r="F14" s="37"/>
      <c r="G14" s="51">
        <f t="shared" ref="G14:G15" si="3">H14</f>
        <v>0</v>
      </c>
      <c r="H14" s="52">
        <f t="shared" ref="H14:H15" si="4">SUM(I14:T14)</f>
        <v>0</v>
      </c>
      <c r="I14" s="37"/>
      <c r="J14" s="37"/>
      <c r="K14" s="161" t="s">
        <v>157</v>
      </c>
      <c r="L14" s="161" t="s">
        <v>157</v>
      </c>
      <c r="M14" s="37"/>
      <c r="N14" s="37"/>
      <c r="O14" s="37"/>
      <c r="P14" s="37"/>
      <c r="Q14" s="45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</row>
    <row r="15" spans="1:91" s="9" customFormat="1" ht="16.5" x14ac:dyDescent="0.3">
      <c r="A15" s="44"/>
      <c r="B15" s="44"/>
      <c r="C15" s="40"/>
      <c r="D15" s="46">
        <v>6010000</v>
      </c>
      <c r="E15" s="47" t="s">
        <v>75</v>
      </c>
      <c r="F15" s="37"/>
      <c r="G15" s="51">
        <f t="shared" si="3"/>
        <v>0</v>
      </c>
      <c r="H15" s="52">
        <f t="shared" si="4"/>
        <v>0</v>
      </c>
      <c r="I15" s="37"/>
      <c r="J15" s="37"/>
      <c r="K15" s="161" t="s">
        <v>157</v>
      </c>
      <c r="L15" s="161" t="s">
        <v>157</v>
      </c>
      <c r="M15" s="37"/>
      <c r="N15" s="37"/>
      <c r="O15" s="37"/>
      <c r="P15" s="37"/>
      <c r="Q15" s="45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</row>
    <row r="16" spans="1:91" ht="16.5" x14ac:dyDescent="0.3">
      <c r="A16" s="48"/>
      <c r="B16" s="48"/>
      <c r="C16" s="49"/>
      <c r="D16" s="46">
        <v>6020000</v>
      </c>
      <c r="E16" s="47" t="s">
        <v>76</v>
      </c>
      <c r="F16" s="50"/>
      <c r="G16" s="51">
        <f>H16</f>
        <v>0</v>
      </c>
      <c r="H16" s="52">
        <f>SUM(I16:T16)</f>
        <v>0</v>
      </c>
      <c r="I16" s="53"/>
      <c r="J16" s="53"/>
      <c r="K16" s="53" t="s">
        <v>157</v>
      </c>
      <c r="L16" s="53" t="s">
        <v>157</v>
      </c>
      <c r="M16" s="54"/>
      <c r="N16" s="54"/>
      <c r="O16" s="54"/>
      <c r="P16" s="54"/>
      <c r="Q16" s="55"/>
      <c r="R16" s="54"/>
      <c r="S16" s="54"/>
      <c r="T16" s="54"/>
      <c r="U16" s="53"/>
      <c r="V16" s="53"/>
      <c r="W16" s="53"/>
      <c r="X16" s="54"/>
      <c r="Y16" s="54"/>
      <c r="Z16" s="56"/>
      <c r="AA16" s="54"/>
      <c r="AB16" s="54"/>
      <c r="AC16" s="54"/>
      <c r="AD16" s="54"/>
      <c r="AE16" s="54"/>
      <c r="AF16" s="54"/>
    </row>
    <row r="17" spans="1:91" ht="16.5" x14ac:dyDescent="0.3">
      <c r="A17" s="48"/>
      <c r="B17" s="48"/>
      <c r="C17" s="49"/>
      <c r="D17" s="46">
        <v>2310000</v>
      </c>
      <c r="E17" s="47" t="s">
        <v>70</v>
      </c>
      <c r="F17" s="50"/>
      <c r="G17" s="51">
        <f t="shared" ref="G17:G18" si="5">H17</f>
        <v>0</v>
      </c>
      <c r="H17" s="52">
        <f t="shared" ref="H17:H18" si="6">SUM(I17:T17)</f>
        <v>0</v>
      </c>
      <c r="I17" s="53"/>
      <c r="J17" s="53"/>
      <c r="K17" s="53" t="s">
        <v>157</v>
      </c>
      <c r="L17" s="53" t="s">
        <v>157</v>
      </c>
      <c r="M17" s="54"/>
      <c r="N17" s="54"/>
      <c r="O17" s="54"/>
      <c r="P17" s="54"/>
      <c r="Q17" s="55"/>
      <c r="R17" s="54"/>
      <c r="S17" s="54"/>
      <c r="T17" s="54"/>
      <c r="U17" s="53"/>
      <c r="V17" s="53"/>
      <c r="W17" s="53"/>
      <c r="X17" s="54"/>
      <c r="Y17" s="54"/>
      <c r="Z17" s="56"/>
      <c r="AA17" s="54"/>
      <c r="AB17" s="54"/>
      <c r="AC17" s="54"/>
      <c r="AD17" s="54"/>
      <c r="AE17" s="54"/>
      <c r="AF17" s="54"/>
    </row>
    <row r="18" spans="1:91" ht="16.5" x14ac:dyDescent="0.3">
      <c r="A18" s="48"/>
      <c r="B18" s="48"/>
      <c r="C18" s="49"/>
      <c r="D18" s="57"/>
      <c r="E18" s="47" t="s">
        <v>77</v>
      </c>
      <c r="F18" s="50"/>
      <c r="G18" s="51">
        <f t="shared" si="5"/>
        <v>0</v>
      </c>
      <c r="H18" s="52">
        <f t="shared" si="6"/>
        <v>0</v>
      </c>
      <c r="I18" s="58"/>
      <c r="J18" s="58"/>
      <c r="K18" s="162" t="s">
        <v>157</v>
      </c>
      <c r="L18" s="53" t="s">
        <v>157</v>
      </c>
      <c r="M18" s="59"/>
      <c r="N18" s="59"/>
      <c r="O18" s="59"/>
      <c r="P18" s="59"/>
      <c r="Q18" s="60"/>
      <c r="R18" s="59"/>
      <c r="S18" s="59"/>
      <c r="T18" s="59"/>
      <c r="U18" s="58"/>
      <c r="V18" s="58"/>
      <c r="W18" s="58"/>
      <c r="X18" s="59"/>
      <c r="Y18" s="59"/>
      <c r="Z18" s="61"/>
      <c r="AA18" s="59"/>
      <c r="AB18" s="59"/>
      <c r="AC18" s="59"/>
      <c r="AD18" s="59"/>
      <c r="AE18" s="59"/>
      <c r="AF18" s="59"/>
    </row>
    <row r="19" spans="1:91" s="13" customFormat="1" ht="16.5" x14ac:dyDescent="0.3">
      <c r="A19" s="93"/>
      <c r="B19" s="93"/>
      <c r="C19" s="94"/>
      <c r="D19" s="95"/>
      <c r="E19" s="96" t="s">
        <v>6</v>
      </c>
      <c r="F19" s="97">
        <f>SUM(F20+F37+F41+F44+F125+F132+F138+F139+F140+F141+F142+F143+F144)</f>
        <v>14033000</v>
      </c>
      <c r="G19" s="97">
        <f>SUM(G20+G37+G41+G44+G125+G132+G138+G139+G140+G141+G142+G143+G144)</f>
        <v>14033000</v>
      </c>
      <c r="H19" s="97">
        <f>SUM(H20+H37+H41+H44+H125+H132+H138+H139+H140+H141+H142+H143+H144)</f>
        <v>13931482</v>
      </c>
      <c r="I19" s="97">
        <f t="shared" ref="I19:AF19" si="7">SUM(I20+I37+I41+I44+I125+I132+I138+I139+I140+I141+I142+I143+I144)</f>
        <v>864351</v>
      </c>
      <c r="J19" s="97">
        <f t="shared" si="7"/>
        <v>962808</v>
      </c>
      <c r="K19" s="97">
        <f t="shared" si="7"/>
        <v>1114201</v>
      </c>
      <c r="L19" s="97">
        <f t="shared" si="7"/>
        <v>987884</v>
      </c>
      <c r="M19" s="97">
        <f>SUM(M20+M37+M41+M44+M125+M132+M138+M139+M140+M141+M142+M143+M144)</f>
        <v>1009254</v>
      </c>
      <c r="N19" s="97">
        <f t="shared" si="7"/>
        <v>1048684</v>
      </c>
      <c r="O19" s="97">
        <f t="shared" si="7"/>
        <v>894485</v>
      </c>
      <c r="P19" s="97">
        <f t="shared" si="7"/>
        <v>1072060</v>
      </c>
      <c r="Q19" s="97">
        <f t="shared" si="7"/>
        <v>1432099</v>
      </c>
      <c r="R19" s="97">
        <f t="shared" si="7"/>
        <v>1278024</v>
      </c>
      <c r="S19" s="97">
        <f t="shared" si="7"/>
        <v>1473227</v>
      </c>
      <c r="T19" s="97">
        <f t="shared" si="7"/>
        <v>1794405</v>
      </c>
      <c r="U19" s="97">
        <v>0</v>
      </c>
      <c r="V19" s="97">
        <v>0</v>
      </c>
      <c r="W19" s="97">
        <f t="shared" si="7"/>
        <v>0</v>
      </c>
      <c r="X19" s="97">
        <f t="shared" si="7"/>
        <v>0</v>
      </c>
      <c r="Y19" s="97">
        <f t="shared" si="7"/>
        <v>0</v>
      </c>
      <c r="Z19" s="97">
        <f t="shared" si="7"/>
        <v>0</v>
      </c>
      <c r="AA19" s="97">
        <f t="shared" si="7"/>
        <v>0</v>
      </c>
      <c r="AB19" s="97">
        <f t="shared" si="7"/>
        <v>0</v>
      </c>
      <c r="AC19" s="97">
        <f t="shared" si="7"/>
        <v>0</v>
      </c>
      <c r="AD19" s="97">
        <f t="shared" si="7"/>
        <v>0</v>
      </c>
      <c r="AE19" s="97">
        <f t="shared" si="7"/>
        <v>0</v>
      </c>
      <c r="AF19" s="97">
        <f t="shared" si="7"/>
        <v>0</v>
      </c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7"/>
      <c r="BH19" s="137"/>
      <c r="BI19" s="137"/>
      <c r="BJ19" s="137"/>
      <c r="BK19" s="137"/>
      <c r="BL19" s="137"/>
      <c r="BM19" s="137"/>
      <c r="BN19" s="137"/>
      <c r="BO19" s="137"/>
      <c r="BP19" s="137"/>
      <c r="BQ19" s="137"/>
      <c r="BR19" s="137"/>
      <c r="BS19" s="137"/>
      <c r="BT19" s="137"/>
      <c r="BU19" s="137"/>
      <c r="BV19" s="137"/>
      <c r="BW19" s="137"/>
      <c r="BX19" s="137"/>
      <c r="BY19" s="137"/>
      <c r="BZ19" s="137"/>
      <c r="CA19" s="137"/>
      <c r="CB19" s="137"/>
      <c r="CC19" s="137"/>
      <c r="CD19" s="137"/>
      <c r="CE19" s="137"/>
      <c r="CF19" s="137"/>
      <c r="CG19" s="137"/>
      <c r="CH19" s="137"/>
      <c r="CI19" s="137"/>
      <c r="CJ19" s="137"/>
      <c r="CK19" s="137"/>
      <c r="CL19" s="137"/>
      <c r="CM19" s="137"/>
    </row>
    <row r="20" spans="1:91" s="30" customFormat="1" ht="15" x14ac:dyDescent="0.3">
      <c r="A20" s="99"/>
      <c r="B20" s="99"/>
      <c r="C20" s="103">
        <v>600</v>
      </c>
      <c r="D20" s="104"/>
      <c r="E20" s="105" t="s">
        <v>69</v>
      </c>
      <c r="F20" s="106">
        <f>F21+F33</f>
        <v>9965000</v>
      </c>
      <c r="G20" s="106">
        <f>G21+G33</f>
        <v>9965000</v>
      </c>
      <c r="H20" s="106">
        <f>H21+H33</f>
        <v>9889561</v>
      </c>
      <c r="I20" s="106">
        <f t="shared" ref="I20:AF20" si="8">I21+I33</f>
        <v>740453</v>
      </c>
      <c r="J20" s="106">
        <f>J21+J33</f>
        <v>777762</v>
      </c>
      <c r="K20" s="106">
        <f t="shared" si="8"/>
        <v>825292</v>
      </c>
      <c r="L20" s="106">
        <f t="shared" si="8"/>
        <v>816620</v>
      </c>
      <c r="M20" s="106">
        <f t="shared" si="8"/>
        <v>816620</v>
      </c>
      <c r="N20" s="106">
        <f t="shared" si="8"/>
        <v>816620</v>
      </c>
      <c r="O20" s="106">
        <f t="shared" si="8"/>
        <v>728060</v>
      </c>
      <c r="P20" s="106">
        <f t="shared" si="8"/>
        <v>872820</v>
      </c>
      <c r="Q20" s="106">
        <f t="shared" si="8"/>
        <v>872820</v>
      </c>
      <c r="R20" s="106">
        <f t="shared" si="8"/>
        <v>871094</v>
      </c>
      <c r="S20" s="106">
        <f t="shared" si="8"/>
        <v>875300</v>
      </c>
      <c r="T20" s="106">
        <f t="shared" si="8"/>
        <v>876100</v>
      </c>
      <c r="U20" s="106">
        <f t="shared" si="8"/>
        <v>0</v>
      </c>
      <c r="V20" s="106">
        <v>0</v>
      </c>
      <c r="W20" s="106">
        <f t="shared" si="8"/>
        <v>0</v>
      </c>
      <c r="X20" s="106">
        <f t="shared" si="8"/>
        <v>0</v>
      </c>
      <c r="Y20" s="106">
        <f t="shared" si="8"/>
        <v>0</v>
      </c>
      <c r="Z20" s="106">
        <f t="shared" si="8"/>
        <v>0</v>
      </c>
      <c r="AA20" s="106">
        <f t="shared" si="8"/>
        <v>0</v>
      </c>
      <c r="AB20" s="106">
        <f t="shared" si="8"/>
        <v>0</v>
      </c>
      <c r="AC20" s="106">
        <f t="shared" si="8"/>
        <v>0</v>
      </c>
      <c r="AD20" s="106">
        <f t="shared" si="8"/>
        <v>0</v>
      </c>
      <c r="AE20" s="106">
        <f t="shared" si="8"/>
        <v>0</v>
      </c>
      <c r="AF20" s="106">
        <f t="shared" si="8"/>
        <v>0</v>
      </c>
      <c r="AG20" s="149"/>
      <c r="AH20" s="136"/>
      <c r="AI20" s="149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</row>
    <row r="21" spans="1:91" s="14" customFormat="1" ht="16.5" x14ac:dyDescent="0.25">
      <c r="A21" s="109"/>
      <c r="B21" s="109"/>
      <c r="C21" s="110"/>
      <c r="D21" s="111">
        <v>6001</v>
      </c>
      <c r="E21" s="112" t="s">
        <v>7</v>
      </c>
      <c r="F21" s="113">
        <v>9195000</v>
      </c>
      <c r="G21" s="113">
        <f>SUM(G22:G32)</f>
        <v>9195000</v>
      </c>
      <c r="H21" s="113">
        <f>SUM(H22:H32)</f>
        <v>9122925</v>
      </c>
      <c r="I21" s="113">
        <f t="shared" ref="I21:AF21" si="9">SUM(I22:I32)</f>
        <v>740453</v>
      </c>
      <c r="J21" s="113">
        <f t="shared" si="9"/>
        <v>777762</v>
      </c>
      <c r="K21" s="113">
        <f t="shared" si="9"/>
        <v>806656</v>
      </c>
      <c r="L21" s="113">
        <f t="shared" si="9"/>
        <v>734620</v>
      </c>
      <c r="M21" s="113">
        <f t="shared" si="9"/>
        <v>734620</v>
      </c>
      <c r="N21" s="113">
        <f t="shared" si="9"/>
        <v>734620</v>
      </c>
      <c r="O21" s="113">
        <f t="shared" si="9"/>
        <v>646060</v>
      </c>
      <c r="P21" s="113">
        <f t="shared" si="9"/>
        <v>788820</v>
      </c>
      <c r="Q21" s="113">
        <f t="shared" si="9"/>
        <v>788820</v>
      </c>
      <c r="R21" s="113">
        <f t="shared" si="9"/>
        <v>787094</v>
      </c>
      <c r="S21" s="113">
        <f t="shared" si="9"/>
        <v>791300</v>
      </c>
      <c r="T21" s="113">
        <f t="shared" si="9"/>
        <v>792100</v>
      </c>
      <c r="U21" s="113">
        <f t="shared" si="9"/>
        <v>0</v>
      </c>
      <c r="V21" s="113">
        <v>0</v>
      </c>
      <c r="W21" s="113">
        <f t="shared" si="9"/>
        <v>0</v>
      </c>
      <c r="X21" s="113">
        <f t="shared" si="9"/>
        <v>0</v>
      </c>
      <c r="Y21" s="113">
        <f t="shared" si="9"/>
        <v>0</v>
      </c>
      <c r="Z21" s="113">
        <f t="shared" si="9"/>
        <v>0</v>
      </c>
      <c r="AA21" s="113">
        <f t="shared" si="9"/>
        <v>0</v>
      </c>
      <c r="AB21" s="113">
        <f t="shared" si="9"/>
        <v>0</v>
      </c>
      <c r="AC21" s="113">
        <f t="shared" si="9"/>
        <v>0</v>
      </c>
      <c r="AD21" s="113">
        <f t="shared" si="9"/>
        <v>0</v>
      </c>
      <c r="AE21" s="113">
        <f t="shared" si="9"/>
        <v>0</v>
      </c>
      <c r="AF21" s="113">
        <f t="shared" si="9"/>
        <v>0</v>
      </c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</row>
    <row r="22" spans="1:91" ht="16.5" x14ac:dyDescent="0.3">
      <c r="A22" s="48"/>
      <c r="B22" s="48"/>
      <c r="C22" s="62"/>
      <c r="D22" s="63">
        <v>6001001</v>
      </c>
      <c r="E22" s="64" t="s">
        <v>8</v>
      </c>
      <c r="F22" s="65">
        <v>9195000</v>
      </c>
      <c r="G22" s="65">
        <v>9195000</v>
      </c>
      <c r="H22" s="66">
        <f>SUM(I22:T22)</f>
        <v>9122925</v>
      </c>
      <c r="I22" s="54">
        <v>740453</v>
      </c>
      <c r="J22" s="54">
        <v>777762</v>
      </c>
      <c r="K22" s="54">
        <v>806656</v>
      </c>
      <c r="L22" s="54">
        <v>734620</v>
      </c>
      <c r="M22" s="54">
        <v>734620</v>
      </c>
      <c r="N22" s="54">
        <v>734620</v>
      </c>
      <c r="O22" s="54">
        <v>646060</v>
      </c>
      <c r="P22" s="54">
        <v>788820</v>
      </c>
      <c r="Q22" s="56">
        <v>788820</v>
      </c>
      <c r="R22" s="54">
        <v>787094</v>
      </c>
      <c r="S22" s="54">
        <v>791300</v>
      </c>
      <c r="T22" s="54">
        <v>792100</v>
      </c>
      <c r="U22" s="54">
        <v>0</v>
      </c>
      <c r="V22" s="54">
        <v>0</v>
      </c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147"/>
      <c r="AH22" s="147"/>
    </row>
    <row r="23" spans="1:91" ht="16.5" x14ac:dyDescent="0.3">
      <c r="A23" s="48"/>
      <c r="B23" s="48"/>
      <c r="C23" s="62"/>
      <c r="D23" s="63">
        <v>6001002</v>
      </c>
      <c r="E23" s="64" t="s">
        <v>78</v>
      </c>
      <c r="F23" s="65">
        <f t="shared" ref="F23:F40" si="10">SUM(U23:AF23)</f>
        <v>0</v>
      </c>
      <c r="G23" s="65">
        <f t="shared" ref="G23:G32" si="11">U23</f>
        <v>0</v>
      </c>
      <c r="H23" s="66">
        <f t="shared" ref="H23:H32" si="12">SUM(I23:T23)</f>
        <v>0</v>
      </c>
      <c r="I23" s="54"/>
      <c r="J23" s="54"/>
      <c r="K23" s="53" t="s">
        <v>157</v>
      </c>
      <c r="L23" s="53" t="s">
        <v>157</v>
      </c>
      <c r="M23" s="54"/>
      <c r="N23" s="54"/>
      <c r="O23" s="54"/>
      <c r="P23" s="54"/>
      <c r="Q23" s="55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148"/>
    </row>
    <row r="24" spans="1:91" ht="16.5" x14ac:dyDescent="0.3">
      <c r="A24" s="48"/>
      <c r="B24" s="48"/>
      <c r="C24" s="62"/>
      <c r="D24" s="63">
        <v>6001003</v>
      </c>
      <c r="E24" s="64" t="s">
        <v>79</v>
      </c>
      <c r="F24" s="65">
        <f t="shared" si="10"/>
        <v>0</v>
      </c>
      <c r="G24" s="65">
        <f t="shared" si="11"/>
        <v>0</v>
      </c>
      <c r="H24" s="66">
        <f t="shared" si="12"/>
        <v>0</v>
      </c>
      <c r="I24" s="54"/>
      <c r="J24" s="54"/>
      <c r="K24" s="53" t="s">
        <v>157</v>
      </c>
      <c r="L24" s="53" t="s">
        <v>157</v>
      </c>
      <c r="M24" s="54"/>
      <c r="N24" s="54"/>
      <c r="O24" s="54"/>
      <c r="P24" s="54"/>
      <c r="Q24" s="55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</row>
    <row r="25" spans="1:91" ht="16.5" x14ac:dyDescent="0.3">
      <c r="A25" s="48"/>
      <c r="B25" s="48"/>
      <c r="C25" s="62"/>
      <c r="D25" s="63">
        <v>6001004</v>
      </c>
      <c r="E25" s="64" t="s">
        <v>9</v>
      </c>
      <c r="F25" s="65">
        <f t="shared" si="10"/>
        <v>0</v>
      </c>
      <c r="G25" s="65">
        <f t="shared" si="11"/>
        <v>0</v>
      </c>
      <c r="H25" s="66">
        <f t="shared" si="12"/>
        <v>0</v>
      </c>
      <c r="I25" s="54"/>
      <c r="J25" s="54"/>
      <c r="K25" s="53" t="s">
        <v>157</v>
      </c>
      <c r="L25" s="53" t="s">
        <v>157</v>
      </c>
      <c r="M25" s="54"/>
      <c r="N25" s="54"/>
      <c r="O25" s="54"/>
      <c r="P25" s="54"/>
      <c r="Q25" s="55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</row>
    <row r="26" spans="1:91" ht="16.5" x14ac:dyDescent="0.3">
      <c r="A26" s="48"/>
      <c r="B26" s="48"/>
      <c r="C26" s="62"/>
      <c r="D26" s="63">
        <v>6001005</v>
      </c>
      <c r="E26" s="64" t="s">
        <v>80</v>
      </c>
      <c r="F26" s="65">
        <f t="shared" si="10"/>
        <v>0</v>
      </c>
      <c r="G26" s="65">
        <f t="shared" si="11"/>
        <v>0</v>
      </c>
      <c r="H26" s="66">
        <f t="shared" si="12"/>
        <v>0</v>
      </c>
      <c r="I26" s="54"/>
      <c r="J26" s="54"/>
      <c r="K26" s="53" t="s">
        <v>157</v>
      </c>
      <c r="L26" s="53" t="s">
        <v>157</v>
      </c>
      <c r="M26" s="54"/>
      <c r="N26" s="54"/>
      <c r="O26" s="54"/>
      <c r="P26" s="54"/>
      <c r="Q26" s="55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</row>
    <row r="27" spans="1:91" ht="16.5" x14ac:dyDescent="0.3">
      <c r="A27" s="48"/>
      <c r="B27" s="48"/>
      <c r="C27" s="62"/>
      <c r="D27" s="63">
        <v>6001006</v>
      </c>
      <c r="E27" s="64" t="s">
        <v>81</v>
      </c>
      <c r="F27" s="65">
        <f t="shared" si="10"/>
        <v>0</v>
      </c>
      <c r="G27" s="65">
        <f t="shared" si="11"/>
        <v>0</v>
      </c>
      <c r="H27" s="66">
        <f t="shared" si="12"/>
        <v>0</v>
      </c>
      <c r="I27" s="54"/>
      <c r="J27" s="54"/>
      <c r="K27" s="53" t="s">
        <v>157</v>
      </c>
      <c r="L27" s="53" t="s">
        <v>157</v>
      </c>
      <c r="M27" s="54"/>
      <c r="N27" s="54"/>
      <c r="O27" s="54"/>
      <c r="P27" s="54"/>
      <c r="Q27" s="55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</row>
    <row r="28" spans="1:91" ht="16.5" x14ac:dyDescent="0.3">
      <c r="A28" s="48"/>
      <c r="B28" s="48"/>
      <c r="C28" s="62"/>
      <c r="D28" s="63">
        <v>6001007</v>
      </c>
      <c r="E28" s="64" t="s">
        <v>82</v>
      </c>
      <c r="F28" s="65">
        <f t="shared" si="10"/>
        <v>0</v>
      </c>
      <c r="G28" s="65">
        <f t="shared" si="11"/>
        <v>0</v>
      </c>
      <c r="H28" s="66">
        <f t="shared" si="12"/>
        <v>0</v>
      </c>
      <c r="I28" s="54"/>
      <c r="J28" s="54"/>
      <c r="K28" s="53" t="s">
        <v>157</v>
      </c>
      <c r="L28" s="53" t="s">
        <v>157</v>
      </c>
      <c r="M28" s="54"/>
      <c r="N28" s="54"/>
      <c r="O28" s="54"/>
      <c r="P28" s="54"/>
      <c r="Q28" s="55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</row>
    <row r="29" spans="1:91" ht="16.5" x14ac:dyDescent="0.3">
      <c r="A29" s="48"/>
      <c r="B29" s="48"/>
      <c r="C29" s="62"/>
      <c r="D29" s="63">
        <v>6001008</v>
      </c>
      <c r="E29" s="64" t="s">
        <v>83</v>
      </c>
      <c r="F29" s="65">
        <f t="shared" si="10"/>
        <v>0</v>
      </c>
      <c r="G29" s="65">
        <f t="shared" si="11"/>
        <v>0</v>
      </c>
      <c r="H29" s="66">
        <f t="shared" si="12"/>
        <v>0</v>
      </c>
      <c r="I29" s="54"/>
      <c r="J29" s="54"/>
      <c r="K29" s="53" t="s">
        <v>157</v>
      </c>
      <c r="L29" s="53" t="s">
        <v>157</v>
      </c>
      <c r="M29" s="54"/>
      <c r="N29" s="54"/>
      <c r="O29" s="54"/>
      <c r="P29" s="54"/>
      <c r="Q29" s="55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</row>
    <row r="30" spans="1:91" ht="16.5" x14ac:dyDescent="0.3">
      <c r="A30" s="48"/>
      <c r="B30" s="48"/>
      <c r="C30" s="62"/>
      <c r="D30" s="63">
        <v>6001013</v>
      </c>
      <c r="E30" s="64" t="s">
        <v>84</v>
      </c>
      <c r="F30" s="65">
        <f t="shared" si="10"/>
        <v>0</v>
      </c>
      <c r="G30" s="65">
        <f t="shared" si="11"/>
        <v>0</v>
      </c>
      <c r="H30" s="66">
        <f t="shared" si="12"/>
        <v>0</v>
      </c>
      <c r="I30" s="54"/>
      <c r="J30" s="54"/>
      <c r="K30" s="53" t="s">
        <v>157</v>
      </c>
      <c r="L30" s="53" t="s">
        <v>157</v>
      </c>
      <c r="M30" s="54"/>
      <c r="N30" s="54"/>
      <c r="O30" s="54"/>
      <c r="P30" s="54"/>
      <c r="Q30" s="55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</row>
    <row r="31" spans="1:91" ht="16.5" x14ac:dyDescent="0.3">
      <c r="A31" s="48"/>
      <c r="B31" s="48"/>
      <c r="C31" s="62"/>
      <c r="D31" s="63">
        <v>6001014</v>
      </c>
      <c r="E31" s="64" t="s">
        <v>85</v>
      </c>
      <c r="F31" s="65"/>
      <c r="G31" s="65">
        <f t="shared" si="11"/>
        <v>0</v>
      </c>
      <c r="H31" s="66">
        <f t="shared" si="12"/>
        <v>0</v>
      </c>
      <c r="I31" s="54"/>
      <c r="J31" s="54"/>
      <c r="K31" s="53" t="s">
        <v>157</v>
      </c>
      <c r="L31" s="53" t="s">
        <v>157</v>
      </c>
      <c r="M31" s="54"/>
      <c r="N31" s="54"/>
      <c r="O31" s="54"/>
      <c r="P31" s="54"/>
      <c r="Q31" s="55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</row>
    <row r="32" spans="1:91" ht="16.5" x14ac:dyDescent="0.3">
      <c r="A32" s="48"/>
      <c r="B32" s="48"/>
      <c r="C32" s="62"/>
      <c r="D32" s="63">
        <v>6001099</v>
      </c>
      <c r="E32" s="64" t="s">
        <v>10</v>
      </c>
      <c r="F32" s="65">
        <f t="shared" si="10"/>
        <v>0</v>
      </c>
      <c r="G32" s="65">
        <f t="shared" si="11"/>
        <v>0</v>
      </c>
      <c r="H32" s="66">
        <f t="shared" si="12"/>
        <v>0</v>
      </c>
      <c r="I32" s="54"/>
      <c r="J32" s="54"/>
      <c r="K32" s="53" t="s">
        <v>157</v>
      </c>
      <c r="L32" s="53" t="s">
        <v>157</v>
      </c>
      <c r="M32" s="54"/>
      <c r="N32" s="54"/>
      <c r="O32" s="54"/>
      <c r="P32" s="54"/>
      <c r="Q32" s="55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</row>
    <row r="33" spans="1:91" s="14" customFormat="1" ht="16.5" x14ac:dyDescent="0.25">
      <c r="A33" s="109"/>
      <c r="B33" s="109"/>
      <c r="C33" s="110"/>
      <c r="D33" s="111">
        <v>6002</v>
      </c>
      <c r="E33" s="112" t="s">
        <v>11</v>
      </c>
      <c r="F33" s="114">
        <f>SUM(F34:F36)</f>
        <v>770000</v>
      </c>
      <c r="G33" s="114">
        <f t="shared" ref="G33:AF33" si="13">SUM(G34:G36)</f>
        <v>770000</v>
      </c>
      <c r="H33" s="114">
        <f>SUM(H34:H36)</f>
        <v>766636</v>
      </c>
      <c r="I33" s="114">
        <f t="shared" si="13"/>
        <v>0</v>
      </c>
      <c r="J33" s="114">
        <f t="shared" si="13"/>
        <v>0</v>
      </c>
      <c r="K33" s="114">
        <f t="shared" si="13"/>
        <v>18636</v>
      </c>
      <c r="L33" s="114">
        <f t="shared" si="13"/>
        <v>82000</v>
      </c>
      <c r="M33" s="114">
        <f t="shared" si="13"/>
        <v>82000</v>
      </c>
      <c r="N33" s="114">
        <f t="shared" si="13"/>
        <v>82000</v>
      </c>
      <c r="O33" s="114">
        <f t="shared" si="13"/>
        <v>82000</v>
      </c>
      <c r="P33" s="114">
        <f t="shared" si="13"/>
        <v>84000</v>
      </c>
      <c r="Q33" s="114">
        <f t="shared" si="13"/>
        <v>84000</v>
      </c>
      <c r="R33" s="114">
        <f t="shared" si="13"/>
        <v>84000</v>
      </c>
      <c r="S33" s="114">
        <f t="shared" si="13"/>
        <v>84000</v>
      </c>
      <c r="T33" s="114">
        <f t="shared" si="13"/>
        <v>84000</v>
      </c>
      <c r="U33" s="114">
        <f t="shared" si="13"/>
        <v>0</v>
      </c>
      <c r="V33" s="114">
        <f t="shared" si="13"/>
        <v>0</v>
      </c>
      <c r="W33" s="114">
        <f t="shared" si="13"/>
        <v>0</v>
      </c>
      <c r="X33" s="114">
        <f t="shared" si="13"/>
        <v>0</v>
      </c>
      <c r="Y33" s="114">
        <f t="shared" si="13"/>
        <v>0</v>
      </c>
      <c r="Z33" s="114">
        <f t="shared" si="13"/>
        <v>0</v>
      </c>
      <c r="AA33" s="114">
        <f t="shared" si="13"/>
        <v>0</v>
      </c>
      <c r="AB33" s="114">
        <f t="shared" si="13"/>
        <v>0</v>
      </c>
      <c r="AC33" s="114">
        <f t="shared" si="13"/>
        <v>0</v>
      </c>
      <c r="AD33" s="114">
        <f t="shared" si="13"/>
        <v>0</v>
      </c>
      <c r="AE33" s="114">
        <f t="shared" si="13"/>
        <v>0</v>
      </c>
      <c r="AF33" s="114">
        <f t="shared" si="13"/>
        <v>0</v>
      </c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</row>
    <row r="34" spans="1:91" ht="16.5" x14ac:dyDescent="0.3">
      <c r="A34" s="48"/>
      <c r="B34" s="48"/>
      <c r="C34" s="62"/>
      <c r="D34" s="63">
        <v>6002100</v>
      </c>
      <c r="E34" s="64" t="s">
        <v>12</v>
      </c>
      <c r="F34" s="65">
        <v>770000</v>
      </c>
      <c r="G34" s="65">
        <v>770000</v>
      </c>
      <c r="H34" s="65">
        <f>SUM(K34:T34)</f>
        <v>766636</v>
      </c>
      <c r="I34" s="53"/>
      <c r="J34" s="53"/>
      <c r="K34" s="53">
        <v>18636</v>
      </c>
      <c r="L34" s="54">
        <v>82000</v>
      </c>
      <c r="M34" s="54">
        <v>82000</v>
      </c>
      <c r="N34" s="54">
        <v>82000</v>
      </c>
      <c r="O34" s="54">
        <v>82000</v>
      </c>
      <c r="P34" s="54">
        <v>84000</v>
      </c>
      <c r="Q34" s="56">
        <v>84000</v>
      </c>
      <c r="R34" s="54">
        <v>84000</v>
      </c>
      <c r="S34" s="54">
        <v>84000</v>
      </c>
      <c r="T34" s="54">
        <v>84000</v>
      </c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4"/>
    </row>
    <row r="35" spans="1:91" ht="16.5" x14ac:dyDescent="0.3">
      <c r="A35" s="48"/>
      <c r="B35" s="48"/>
      <c r="C35" s="62"/>
      <c r="D35" s="63">
        <v>6002200</v>
      </c>
      <c r="E35" s="64" t="s">
        <v>13</v>
      </c>
      <c r="F35" s="65">
        <f t="shared" si="10"/>
        <v>0</v>
      </c>
      <c r="G35" s="65">
        <f t="shared" ref="G35:G36" si="14">U35</f>
        <v>0</v>
      </c>
      <c r="H35" s="52">
        <f>SUM(I35:T35)</f>
        <v>0</v>
      </c>
      <c r="I35" s="53"/>
      <c r="J35" s="53"/>
      <c r="K35" s="53" t="s">
        <v>157</v>
      </c>
      <c r="L35" s="53" t="s">
        <v>157</v>
      </c>
      <c r="M35" s="54"/>
      <c r="N35" s="54"/>
      <c r="O35" s="54"/>
      <c r="P35" s="54"/>
      <c r="Q35" s="55"/>
      <c r="R35" s="54"/>
      <c r="S35" s="54"/>
      <c r="T35" s="54"/>
      <c r="U35" s="53"/>
      <c r="V35" s="53"/>
      <c r="W35" s="53"/>
      <c r="X35" s="54"/>
      <c r="Y35" s="54"/>
      <c r="Z35" s="56"/>
      <c r="AA35" s="54"/>
      <c r="AB35" s="54"/>
      <c r="AC35" s="54"/>
      <c r="AD35" s="54"/>
      <c r="AE35" s="54"/>
      <c r="AF35" s="54"/>
    </row>
    <row r="36" spans="1:91" ht="16.5" x14ac:dyDescent="0.3">
      <c r="A36" s="48"/>
      <c r="B36" s="48"/>
      <c r="C36" s="62"/>
      <c r="D36" s="63">
        <v>6002900</v>
      </c>
      <c r="E36" s="64" t="s">
        <v>14</v>
      </c>
      <c r="F36" s="65">
        <f t="shared" si="10"/>
        <v>0</v>
      </c>
      <c r="G36" s="65">
        <f t="shared" si="14"/>
        <v>0</v>
      </c>
      <c r="H36" s="52">
        <f>SUM(I36:T36)</f>
        <v>0</v>
      </c>
      <c r="I36" s="53"/>
      <c r="J36" s="53"/>
      <c r="K36" s="53" t="s">
        <v>157</v>
      </c>
      <c r="L36" s="53" t="s">
        <v>157</v>
      </c>
      <c r="M36" s="54"/>
      <c r="N36" s="54"/>
      <c r="O36" s="54"/>
      <c r="P36" s="54"/>
      <c r="Q36" s="55"/>
      <c r="R36" s="54"/>
      <c r="S36" s="54"/>
      <c r="T36" s="54"/>
      <c r="U36" s="53"/>
      <c r="V36" s="53"/>
      <c r="W36" s="53"/>
      <c r="X36" s="54"/>
      <c r="Y36" s="54"/>
      <c r="Z36" s="56"/>
      <c r="AA36" s="54"/>
      <c r="AB36" s="54"/>
      <c r="AC36" s="54"/>
      <c r="AD36" s="54"/>
      <c r="AE36" s="54"/>
      <c r="AF36" s="54"/>
    </row>
    <row r="37" spans="1:91" s="14" customFormat="1" ht="16.5" x14ac:dyDescent="0.25">
      <c r="A37" s="109"/>
      <c r="B37" s="109"/>
      <c r="C37" s="110"/>
      <c r="D37" s="111">
        <v>6003</v>
      </c>
      <c r="E37" s="112" t="s">
        <v>15</v>
      </c>
      <c r="F37" s="114">
        <f>SUM(F38:F40)</f>
        <v>0</v>
      </c>
      <c r="G37" s="114">
        <f t="shared" ref="G37" si="15">SUM(G38:G40)</f>
        <v>0</v>
      </c>
      <c r="H37" s="114">
        <f>SUM(H38:H40)</f>
        <v>0</v>
      </c>
      <c r="I37" s="114">
        <f t="shared" ref="I37:AF37" si="16">SUM(I38:I40)</f>
        <v>0</v>
      </c>
      <c r="J37" s="114">
        <f t="shared" si="16"/>
        <v>0</v>
      </c>
      <c r="K37" s="114">
        <f t="shared" si="16"/>
        <v>0</v>
      </c>
      <c r="L37" s="114">
        <f t="shared" si="16"/>
        <v>0</v>
      </c>
      <c r="M37" s="114">
        <f t="shared" si="16"/>
        <v>0</v>
      </c>
      <c r="N37" s="114">
        <f t="shared" si="16"/>
        <v>0</v>
      </c>
      <c r="O37" s="114">
        <f t="shared" si="16"/>
        <v>0</v>
      </c>
      <c r="P37" s="114">
        <f t="shared" si="16"/>
        <v>0</v>
      </c>
      <c r="Q37" s="114">
        <f t="shared" si="16"/>
        <v>0</v>
      </c>
      <c r="R37" s="114">
        <f t="shared" si="16"/>
        <v>0</v>
      </c>
      <c r="S37" s="114">
        <f t="shared" si="16"/>
        <v>0</v>
      </c>
      <c r="T37" s="114">
        <f t="shared" si="16"/>
        <v>0</v>
      </c>
      <c r="U37" s="114">
        <f t="shared" si="16"/>
        <v>0</v>
      </c>
      <c r="V37" s="114">
        <f t="shared" si="16"/>
        <v>0</v>
      </c>
      <c r="W37" s="114">
        <f t="shared" si="16"/>
        <v>0</v>
      </c>
      <c r="X37" s="114">
        <f t="shared" si="16"/>
        <v>0</v>
      </c>
      <c r="Y37" s="114">
        <f t="shared" si="16"/>
        <v>0</v>
      </c>
      <c r="Z37" s="114">
        <f t="shared" si="16"/>
        <v>0</v>
      </c>
      <c r="AA37" s="114">
        <f t="shared" si="16"/>
        <v>0</v>
      </c>
      <c r="AB37" s="114">
        <f t="shared" si="16"/>
        <v>0</v>
      </c>
      <c r="AC37" s="114">
        <f t="shared" si="16"/>
        <v>0</v>
      </c>
      <c r="AD37" s="114">
        <f t="shared" si="16"/>
        <v>0</v>
      </c>
      <c r="AE37" s="114">
        <f t="shared" si="16"/>
        <v>0</v>
      </c>
      <c r="AF37" s="114">
        <f t="shared" si="16"/>
        <v>0</v>
      </c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</row>
    <row r="38" spans="1:91" ht="16.5" x14ac:dyDescent="0.3">
      <c r="A38" s="48"/>
      <c r="B38" s="48"/>
      <c r="C38" s="62"/>
      <c r="D38" s="63">
        <v>6003100</v>
      </c>
      <c r="E38" s="64" t="s">
        <v>16</v>
      </c>
      <c r="F38" s="65">
        <f t="shared" si="10"/>
        <v>0</v>
      </c>
      <c r="G38" s="65">
        <f t="shared" ref="G38:G40" si="17">U38</f>
        <v>0</v>
      </c>
      <c r="H38" s="52">
        <f>SUM(I38:T38)</f>
        <v>0</v>
      </c>
      <c r="I38" s="53"/>
      <c r="J38" s="53"/>
      <c r="K38" s="53" t="s">
        <v>157</v>
      </c>
      <c r="L38" s="53" t="s">
        <v>157</v>
      </c>
      <c r="M38" s="54"/>
      <c r="N38" s="54"/>
      <c r="O38" s="54"/>
      <c r="P38" s="54"/>
      <c r="Q38" s="55"/>
      <c r="R38" s="54"/>
      <c r="S38" s="54"/>
      <c r="T38" s="54"/>
      <c r="U38" s="53"/>
      <c r="V38" s="53"/>
      <c r="W38" s="53"/>
      <c r="X38" s="54"/>
      <c r="Y38" s="54"/>
      <c r="Z38" s="56"/>
      <c r="AA38" s="54"/>
      <c r="AB38" s="54"/>
      <c r="AC38" s="54"/>
      <c r="AD38" s="54"/>
      <c r="AE38" s="54"/>
      <c r="AF38" s="54"/>
    </row>
    <row r="39" spans="1:91" ht="16.5" x14ac:dyDescent="0.3">
      <c r="A39" s="48"/>
      <c r="B39" s="48"/>
      <c r="C39" s="62"/>
      <c r="D39" s="63">
        <v>6003900</v>
      </c>
      <c r="E39" s="64" t="s">
        <v>17</v>
      </c>
      <c r="F39" s="65">
        <f>SUM(U39:AF39)</f>
        <v>0</v>
      </c>
      <c r="G39" s="65">
        <f t="shared" si="17"/>
        <v>0</v>
      </c>
      <c r="H39" s="52">
        <f>SUM(I39:T39)</f>
        <v>0</v>
      </c>
      <c r="I39" s="53"/>
      <c r="J39" s="53"/>
      <c r="K39" s="53" t="s">
        <v>157</v>
      </c>
      <c r="L39" s="53" t="s">
        <v>157</v>
      </c>
      <c r="M39" s="54"/>
      <c r="N39" s="54"/>
      <c r="O39" s="54"/>
      <c r="P39" s="54"/>
      <c r="Q39" s="55"/>
      <c r="R39" s="54"/>
      <c r="S39" s="54"/>
      <c r="T39" s="54"/>
      <c r="U39" s="53"/>
      <c r="V39" s="53"/>
      <c r="W39" s="53"/>
      <c r="X39" s="54"/>
      <c r="Y39" s="54"/>
      <c r="Z39" s="56"/>
      <c r="AA39" s="54"/>
      <c r="AB39" s="54"/>
      <c r="AC39" s="54"/>
      <c r="AD39" s="54"/>
      <c r="AE39" s="54"/>
      <c r="AF39" s="54"/>
    </row>
    <row r="40" spans="1:91" ht="16.5" x14ac:dyDescent="0.3">
      <c r="A40" s="48"/>
      <c r="B40" s="48"/>
      <c r="C40" s="62"/>
      <c r="D40" s="63">
        <v>6009000</v>
      </c>
      <c r="E40" s="64" t="s">
        <v>18</v>
      </c>
      <c r="F40" s="65">
        <f t="shared" si="10"/>
        <v>0</v>
      </c>
      <c r="G40" s="65">
        <f t="shared" si="17"/>
        <v>0</v>
      </c>
      <c r="H40" s="52">
        <f>SUM(I40:T40)</f>
        <v>0</v>
      </c>
      <c r="I40" s="53"/>
      <c r="J40" s="53"/>
      <c r="K40" s="53" t="s">
        <v>157</v>
      </c>
      <c r="L40" s="53" t="s">
        <v>157</v>
      </c>
      <c r="M40" s="54"/>
      <c r="N40" s="54"/>
      <c r="O40" s="54"/>
      <c r="P40" s="54"/>
      <c r="Q40" s="55"/>
      <c r="R40" s="54"/>
      <c r="S40" s="54"/>
      <c r="T40" s="54"/>
      <c r="U40" s="53"/>
      <c r="V40" s="53"/>
      <c r="W40" s="53"/>
      <c r="X40" s="54"/>
      <c r="Y40" s="54"/>
      <c r="Z40" s="56"/>
      <c r="AA40" s="54"/>
      <c r="AB40" s="54"/>
      <c r="AC40" s="54"/>
      <c r="AD40" s="54"/>
      <c r="AE40" s="54"/>
      <c r="AF40" s="54"/>
    </row>
    <row r="41" spans="1:91" s="14" customFormat="1" ht="16.5" x14ac:dyDescent="0.25">
      <c r="A41" s="107"/>
      <c r="B41" s="107"/>
      <c r="C41" s="101">
        <v>601</v>
      </c>
      <c r="D41" s="98"/>
      <c r="E41" s="115" t="s">
        <v>19</v>
      </c>
      <c r="F41" s="108">
        <f>SUM(F42:F43)</f>
        <v>1668000</v>
      </c>
      <c r="G41" s="108">
        <f>SUM(G42:G43)</f>
        <v>1668000</v>
      </c>
      <c r="H41" s="108">
        <f>SUM(H42:H43)</f>
        <v>1642865</v>
      </c>
      <c r="I41" s="108">
        <f t="shared" ref="I41:AF41" si="18">SUM(I42:I43)</f>
        <v>123898</v>
      </c>
      <c r="J41" s="108">
        <f t="shared" si="18"/>
        <v>130109</v>
      </c>
      <c r="K41" s="108">
        <f t="shared" si="18"/>
        <v>136982</v>
      </c>
      <c r="L41" s="108">
        <f t="shared" si="18"/>
        <v>135534</v>
      </c>
      <c r="M41" s="108">
        <f t="shared" si="18"/>
        <v>135534</v>
      </c>
      <c r="N41" s="108">
        <f t="shared" si="18"/>
        <v>135534</v>
      </c>
      <c r="O41" s="108">
        <f t="shared" si="18"/>
        <v>120745</v>
      </c>
      <c r="P41" s="108">
        <f t="shared" si="18"/>
        <v>144920</v>
      </c>
      <c r="Q41" s="108">
        <f t="shared" si="18"/>
        <v>144920</v>
      </c>
      <c r="R41" s="108">
        <f t="shared" si="18"/>
        <v>144632</v>
      </c>
      <c r="S41" s="108">
        <f t="shared" si="18"/>
        <v>144962</v>
      </c>
      <c r="T41" s="108">
        <f t="shared" si="18"/>
        <v>145095</v>
      </c>
      <c r="U41" s="108">
        <v>0</v>
      </c>
      <c r="V41" s="108">
        <f>SUM(V42:V43)</f>
        <v>0</v>
      </c>
      <c r="W41" s="108">
        <f t="shared" si="18"/>
        <v>0</v>
      </c>
      <c r="X41" s="108">
        <f t="shared" si="18"/>
        <v>0</v>
      </c>
      <c r="Y41" s="108">
        <f t="shared" si="18"/>
        <v>0</v>
      </c>
      <c r="Z41" s="108">
        <f t="shared" si="18"/>
        <v>0</v>
      </c>
      <c r="AA41" s="108">
        <f t="shared" si="18"/>
        <v>0</v>
      </c>
      <c r="AB41" s="108">
        <f t="shared" si="18"/>
        <v>0</v>
      </c>
      <c r="AC41" s="108">
        <f t="shared" si="18"/>
        <v>0</v>
      </c>
      <c r="AD41" s="108">
        <f t="shared" si="18"/>
        <v>0</v>
      </c>
      <c r="AE41" s="108">
        <f t="shared" si="18"/>
        <v>0</v>
      </c>
      <c r="AF41" s="108">
        <f t="shared" si="18"/>
        <v>0</v>
      </c>
      <c r="AG41" s="147">
        <f>F41-H41</f>
        <v>25135</v>
      </c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</row>
    <row r="42" spans="1:91" s="10" customFormat="1" ht="16.5" x14ac:dyDescent="0.3">
      <c r="A42" s="48"/>
      <c r="B42" s="48"/>
      <c r="C42" s="62"/>
      <c r="D42" s="63">
        <v>60101</v>
      </c>
      <c r="E42" s="64" t="s">
        <v>20</v>
      </c>
      <c r="F42" s="65">
        <v>1478000</v>
      </c>
      <c r="G42" s="65">
        <v>1478000</v>
      </c>
      <c r="H42" s="66">
        <f>SUM(I42:T42)</f>
        <v>1474526</v>
      </c>
      <c r="I42" s="54">
        <v>111200</v>
      </c>
      <c r="J42" s="54">
        <v>116779</v>
      </c>
      <c r="K42" s="54">
        <v>122952</v>
      </c>
      <c r="L42" s="54">
        <v>121652</v>
      </c>
      <c r="M42" s="54">
        <v>121652</v>
      </c>
      <c r="N42" s="54">
        <v>121652</v>
      </c>
      <c r="O42" s="54">
        <v>108368</v>
      </c>
      <c r="P42" s="54">
        <v>130082</v>
      </c>
      <c r="Q42" s="56">
        <v>130082</v>
      </c>
      <c r="R42" s="54">
        <v>129823</v>
      </c>
      <c r="S42" s="54">
        <v>130082</v>
      </c>
      <c r="T42" s="54">
        <v>130202</v>
      </c>
      <c r="U42" s="54">
        <v>0</v>
      </c>
      <c r="V42" s="54">
        <v>0</v>
      </c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83"/>
      <c r="AH42" s="150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</row>
    <row r="43" spans="1:91" ht="16.5" x14ac:dyDescent="0.3">
      <c r="A43" s="48"/>
      <c r="B43" s="48"/>
      <c r="C43" s="62"/>
      <c r="D43" s="63">
        <v>60111</v>
      </c>
      <c r="E43" s="64" t="s">
        <v>21</v>
      </c>
      <c r="F43" s="65">
        <v>190000</v>
      </c>
      <c r="G43" s="165">
        <v>190000</v>
      </c>
      <c r="H43" s="66">
        <f>SUM(I43:T43)</f>
        <v>168339</v>
      </c>
      <c r="I43" s="54">
        <v>12698</v>
      </c>
      <c r="J43" s="54">
        <v>13330</v>
      </c>
      <c r="K43" s="54">
        <v>14030</v>
      </c>
      <c r="L43" s="54">
        <v>13882</v>
      </c>
      <c r="M43" s="54">
        <v>13882</v>
      </c>
      <c r="N43" s="54">
        <v>13882</v>
      </c>
      <c r="O43" s="54">
        <v>12377</v>
      </c>
      <c r="P43" s="54">
        <v>14838</v>
      </c>
      <c r="Q43" s="56">
        <v>14838</v>
      </c>
      <c r="R43" s="54">
        <v>14809</v>
      </c>
      <c r="S43" s="54">
        <v>14880</v>
      </c>
      <c r="T43" s="54">
        <v>14893</v>
      </c>
      <c r="U43" s="54">
        <v>0</v>
      </c>
      <c r="V43" s="54">
        <v>0</v>
      </c>
      <c r="W43" s="54"/>
      <c r="X43" s="54"/>
      <c r="Y43" s="54"/>
      <c r="Z43" s="54"/>
      <c r="AA43" s="54"/>
      <c r="AB43" s="54"/>
      <c r="AC43" s="54"/>
      <c r="AD43" s="54"/>
      <c r="AE43" s="54"/>
      <c r="AF43" s="54"/>
    </row>
    <row r="44" spans="1:91" s="15" customFormat="1" ht="16.5" x14ac:dyDescent="0.3">
      <c r="A44" s="116"/>
      <c r="B44" s="116"/>
      <c r="C44" s="117">
        <v>602</v>
      </c>
      <c r="D44" s="118"/>
      <c r="E44" s="115" t="s">
        <v>22</v>
      </c>
      <c r="F44" s="119">
        <f>F45+F52+F65+F80+F85+F88+F97+F103+F110+F113</f>
        <v>2400000</v>
      </c>
      <c r="G44" s="119">
        <f>SUM(G45+G52+G65+G80+G85+G88+G97+G103+G113)</f>
        <v>2400000</v>
      </c>
      <c r="H44" s="119">
        <f>N661+H45+H52+H65+H80+H85+H88+H97+H103+H110+H113</f>
        <v>2399056</v>
      </c>
      <c r="I44" s="119">
        <f t="shared" ref="I44" si="19">O661+I45+I52+I65+I80+I85+I88+I97+I103+I110+I113</f>
        <v>0</v>
      </c>
      <c r="J44" s="119">
        <f t="shared" ref="J44" si="20">P661+J45+J52+J65+J80+J85+J88+J97+J103+J110+J113</f>
        <v>54937</v>
      </c>
      <c r="K44" s="119">
        <f>Q661+K45+K52+K65+K80+K85+K88+K97+K103+K110+K113</f>
        <v>151927</v>
      </c>
      <c r="L44" s="119">
        <f>R661+L45+L52+L65+L80+L85+L88+L97+L103+L110+L113</f>
        <v>35730</v>
      </c>
      <c r="M44" s="119">
        <f>S661+M45+M52+M65+M80+M85+M88+M97+M103+M110+M113</f>
        <v>57100</v>
      </c>
      <c r="N44" s="119">
        <f t="shared" ref="N44" si="21">T661+N45+N52+N65+N80+N85+N88+N97+N103+N110+N113</f>
        <v>96530</v>
      </c>
      <c r="O44" s="119">
        <f t="shared" ref="O44" si="22">U661+O45+O52+O65+O80+O85+O88+O97+O103+O110+O113</f>
        <v>45680</v>
      </c>
      <c r="P44" s="119">
        <f t="shared" ref="P44" si="23">V661+P45+P52+P65+P80+P85+P88+P97+P103+P110+P113</f>
        <v>54320</v>
      </c>
      <c r="Q44" s="119">
        <f>W661+Q45+Q52+Q65+Q80+Q85+Q88+Q97+Q103+Q110+Q113</f>
        <v>414359</v>
      </c>
      <c r="R44" s="119">
        <f t="shared" ref="R44" si="24">X661+R45+R52+R65+R80+R85+R88+R97+R103+R110+R113</f>
        <v>262298</v>
      </c>
      <c r="S44" s="119">
        <f t="shared" ref="S44" si="25">Y661+S45+S52+S65+S80+S85+S88+S97+S103+S110+S113</f>
        <v>452965</v>
      </c>
      <c r="T44" s="119">
        <f t="shared" ref="T44" si="26">Z661+T45+T52+T65+T80+T85+T88+T97+T103+T110+T113</f>
        <v>773210</v>
      </c>
      <c r="U44" s="119">
        <v>0</v>
      </c>
      <c r="V44" s="119">
        <v>0</v>
      </c>
      <c r="W44" s="119">
        <f t="shared" ref="W44" si="27">AC661+W45+W52+W65+W80+W85+W88+W97+W103+W110+W113</f>
        <v>0</v>
      </c>
      <c r="X44" s="119">
        <f t="shared" ref="X44" si="28">AD661+X45+X52+X65+X80+X85+X88+X97+X103+X110+X113</f>
        <v>0</v>
      </c>
      <c r="Y44" s="119">
        <f t="shared" ref="Y44" si="29">AE661+Y45+Y52+Y65+Y80+Y85+Y88+Y97+Y103+Y110+Y113</f>
        <v>0</v>
      </c>
      <c r="Z44" s="119">
        <f t="shared" ref="Z44" si="30">AF661+Z45+Z52+Z65+Z80+Z85+Z88+Z97+Z103+Z110+Z113</f>
        <v>0</v>
      </c>
      <c r="AA44" s="119">
        <f t="shared" ref="AA44" si="31">AG661+AA45+AA52+AA65+AA80+AA85+AA88+AA97+AA103+AA110+AA113</f>
        <v>0</v>
      </c>
      <c r="AB44" s="119">
        <f t="shared" ref="AB44" si="32">AH661+AB45+AB52+AB65+AB80+AB85+AB88+AB97+AB103+AB110+AB113</f>
        <v>0</v>
      </c>
      <c r="AC44" s="119">
        <f t="shared" ref="AC44" si="33">AI661+AC45+AC52+AC65+AC80+AC85+AC88+AC97+AC103+AC110+AC113</f>
        <v>0</v>
      </c>
      <c r="AD44" s="119">
        <f t="shared" ref="AD44" si="34">AJ661+AD45+AD52+AD65+AD80+AD85+AD88+AD97+AD103+AD110+AD113</f>
        <v>0</v>
      </c>
      <c r="AE44" s="119">
        <f t="shared" ref="AE44" si="35">AK661+AE45+AE52+AE65+AE80+AE85+AE88+AE97+AE103+AE110+AE113</f>
        <v>0</v>
      </c>
      <c r="AF44" s="119">
        <f t="shared" ref="AF44" si="36">AL661+AF45+AF52+AF65+AF80+AF85+AF88+AF97+AF103+AF110+AF113</f>
        <v>0</v>
      </c>
      <c r="AG44" s="151">
        <f>7290000-H44</f>
        <v>4890944</v>
      </c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/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/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L44" s="138"/>
      <c r="CM44" s="138"/>
    </row>
    <row r="45" spans="1:91" s="14" customFormat="1" ht="16.5" x14ac:dyDescent="0.25">
      <c r="A45" s="109"/>
      <c r="B45" s="109"/>
      <c r="C45" s="110"/>
      <c r="D45" s="111">
        <v>6020</v>
      </c>
      <c r="E45" s="111" t="s">
        <v>23</v>
      </c>
      <c r="F45" s="120">
        <f>SUM(F46:F51)</f>
        <v>309228</v>
      </c>
      <c r="G45" s="120">
        <f t="shared" ref="G45" si="37">SUM(G46:G51)</f>
        <v>309228</v>
      </c>
      <c r="H45" s="120">
        <f>SUM(H46:H51)</f>
        <v>309228</v>
      </c>
      <c r="I45" s="120">
        <f t="shared" ref="I45:T45" si="38">SUM(I46:I51)</f>
        <v>0</v>
      </c>
      <c r="J45" s="120">
        <f t="shared" si="38"/>
        <v>0</v>
      </c>
      <c r="K45" s="120">
        <f t="shared" si="38"/>
        <v>0</v>
      </c>
      <c r="L45" s="120">
        <f>SUM(L46:L51)</f>
        <v>0</v>
      </c>
      <c r="M45" s="120">
        <f t="shared" si="38"/>
        <v>0</v>
      </c>
      <c r="N45" s="120">
        <f t="shared" si="38"/>
        <v>0</v>
      </c>
      <c r="O45" s="120">
        <f t="shared" si="38"/>
        <v>0</v>
      </c>
      <c r="P45" s="120">
        <f t="shared" si="38"/>
        <v>0</v>
      </c>
      <c r="Q45" s="120">
        <f>SUM(Q46:Q51)</f>
        <v>207228</v>
      </c>
      <c r="R45" s="120">
        <f t="shared" si="38"/>
        <v>0</v>
      </c>
      <c r="S45" s="120">
        <f t="shared" si="38"/>
        <v>0</v>
      </c>
      <c r="T45" s="120">
        <f t="shared" si="38"/>
        <v>102000</v>
      </c>
      <c r="U45" s="120">
        <f>SUM(U46:U51)</f>
        <v>0</v>
      </c>
      <c r="V45" s="120">
        <f t="shared" ref="V45:AF45" si="39">SUM(V46:V51)</f>
        <v>0</v>
      </c>
      <c r="W45" s="120">
        <f t="shared" si="39"/>
        <v>0</v>
      </c>
      <c r="X45" s="120">
        <f t="shared" si="39"/>
        <v>0</v>
      </c>
      <c r="Y45" s="120">
        <f t="shared" si="39"/>
        <v>0</v>
      </c>
      <c r="Z45" s="120">
        <f t="shared" si="39"/>
        <v>0</v>
      </c>
      <c r="AA45" s="120">
        <f t="shared" si="39"/>
        <v>0</v>
      </c>
      <c r="AB45" s="120">
        <f t="shared" si="39"/>
        <v>0</v>
      </c>
      <c r="AC45" s="120">
        <f t="shared" si="39"/>
        <v>0</v>
      </c>
      <c r="AD45" s="120">
        <f t="shared" si="39"/>
        <v>0</v>
      </c>
      <c r="AE45" s="120">
        <f t="shared" si="39"/>
        <v>0</v>
      </c>
      <c r="AF45" s="120">
        <f t="shared" si="39"/>
        <v>0</v>
      </c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</row>
    <row r="46" spans="1:91" ht="16.5" x14ac:dyDescent="0.3">
      <c r="A46" s="48"/>
      <c r="B46" s="48"/>
      <c r="C46" s="62"/>
      <c r="D46" s="63">
        <v>6020100</v>
      </c>
      <c r="E46" s="63" t="s">
        <v>24</v>
      </c>
      <c r="F46" s="65">
        <v>114928</v>
      </c>
      <c r="G46" s="165">
        <v>114928</v>
      </c>
      <c r="H46" s="67">
        <f>SUM(I46:T46)</f>
        <v>114928</v>
      </c>
      <c r="I46" s="54"/>
      <c r="J46" s="54"/>
      <c r="K46" s="53" t="s">
        <v>157</v>
      </c>
      <c r="L46" s="53" t="s">
        <v>157</v>
      </c>
      <c r="M46" s="54"/>
      <c r="N46" s="54"/>
      <c r="O46" s="54"/>
      <c r="P46" s="54"/>
      <c r="Q46" s="56">
        <v>114928</v>
      </c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</row>
    <row r="47" spans="1:91" ht="16.5" x14ac:dyDescent="0.3">
      <c r="A47" s="48"/>
      <c r="B47" s="48"/>
      <c r="C47" s="62"/>
      <c r="D47" s="63">
        <v>6020200</v>
      </c>
      <c r="E47" s="63" t="s">
        <v>113</v>
      </c>
      <c r="F47" s="65">
        <v>102000</v>
      </c>
      <c r="G47" s="65">
        <v>102000</v>
      </c>
      <c r="H47" s="52">
        <f>SUM(I47:T47)</f>
        <v>102000</v>
      </c>
      <c r="I47" s="54"/>
      <c r="J47" s="54"/>
      <c r="K47" s="53" t="s">
        <v>157</v>
      </c>
      <c r="L47" s="53" t="s">
        <v>157</v>
      </c>
      <c r="M47" s="54"/>
      <c r="N47" s="54"/>
      <c r="O47" s="54"/>
      <c r="P47" s="54"/>
      <c r="Q47" s="55"/>
      <c r="R47" s="54"/>
      <c r="S47" s="54"/>
      <c r="T47" s="54">
        <v>102000</v>
      </c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</row>
    <row r="48" spans="1:91" ht="16.5" x14ac:dyDescent="0.3">
      <c r="A48" s="48"/>
      <c r="B48" s="48"/>
      <c r="C48" s="62"/>
      <c r="D48" s="63">
        <v>6020300</v>
      </c>
      <c r="E48" s="63" t="s">
        <v>114</v>
      </c>
      <c r="F48" s="65">
        <v>92300</v>
      </c>
      <c r="G48" s="65">
        <v>92300</v>
      </c>
      <c r="H48" s="52">
        <f t="shared" ref="H48:H51" si="40">SUM(I48:T48)</f>
        <v>92300</v>
      </c>
      <c r="I48" s="54"/>
      <c r="J48" s="54"/>
      <c r="K48" s="53" t="s">
        <v>157</v>
      </c>
      <c r="L48" s="53" t="s">
        <v>157</v>
      </c>
      <c r="M48" s="54"/>
      <c r="N48" s="54"/>
      <c r="O48" s="54"/>
      <c r="P48" s="54"/>
      <c r="Q48" s="56">
        <v>92300</v>
      </c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</row>
    <row r="49" spans="1:91" ht="16.5" x14ac:dyDescent="0.3">
      <c r="A49" s="48"/>
      <c r="B49" s="48"/>
      <c r="C49" s="62"/>
      <c r="D49" s="63">
        <v>6020400</v>
      </c>
      <c r="E49" s="63" t="s">
        <v>115</v>
      </c>
      <c r="F49" s="65">
        <f t="shared" ref="F49:F51" si="41">SUM(U49:AF49)</f>
        <v>0</v>
      </c>
      <c r="G49" s="65">
        <f t="shared" ref="G49:G51" si="42">U49</f>
        <v>0</v>
      </c>
      <c r="H49" s="52">
        <f t="shared" si="40"/>
        <v>0</v>
      </c>
      <c r="I49" s="54"/>
      <c r="J49" s="54"/>
      <c r="K49" s="53" t="s">
        <v>157</v>
      </c>
      <c r="L49" s="53" t="s">
        <v>157</v>
      </c>
      <c r="M49" s="54"/>
      <c r="N49" s="54"/>
      <c r="O49" s="54"/>
      <c r="P49" s="54"/>
      <c r="Q49" s="55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</row>
    <row r="50" spans="1:91" ht="16.5" x14ac:dyDescent="0.3">
      <c r="A50" s="48"/>
      <c r="B50" s="48"/>
      <c r="C50" s="62"/>
      <c r="D50" s="63">
        <v>6020500</v>
      </c>
      <c r="E50" s="63" t="s">
        <v>25</v>
      </c>
      <c r="F50" s="65">
        <f t="shared" si="41"/>
        <v>0</v>
      </c>
      <c r="G50" s="65">
        <f t="shared" si="42"/>
        <v>0</v>
      </c>
      <c r="H50" s="52">
        <f t="shared" si="40"/>
        <v>0</v>
      </c>
      <c r="I50" s="54"/>
      <c r="J50" s="54"/>
      <c r="K50" s="53" t="s">
        <v>157</v>
      </c>
      <c r="L50" s="53" t="s">
        <v>157</v>
      </c>
      <c r="M50" s="54"/>
      <c r="N50" s="54"/>
      <c r="O50" s="54"/>
      <c r="P50" s="54"/>
      <c r="Q50" s="55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</row>
    <row r="51" spans="1:91" ht="16.5" x14ac:dyDescent="0.3">
      <c r="A51" s="48"/>
      <c r="B51" s="48"/>
      <c r="C51" s="62"/>
      <c r="D51" s="63">
        <v>6020900</v>
      </c>
      <c r="E51" s="63" t="s">
        <v>116</v>
      </c>
      <c r="F51" s="65">
        <f t="shared" si="41"/>
        <v>0</v>
      </c>
      <c r="G51" s="65">
        <f t="shared" si="42"/>
        <v>0</v>
      </c>
      <c r="H51" s="52">
        <f t="shared" si="40"/>
        <v>0</v>
      </c>
      <c r="I51" s="54"/>
      <c r="J51" s="54"/>
      <c r="K51" s="53" t="s">
        <v>157</v>
      </c>
      <c r="L51" s="53" t="s">
        <v>157</v>
      </c>
      <c r="M51" s="54"/>
      <c r="N51" s="54"/>
      <c r="O51" s="54"/>
      <c r="P51" s="54"/>
      <c r="Q51" s="55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</row>
    <row r="52" spans="1:91" s="14" customFormat="1" ht="16.5" x14ac:dyDescent="0.25">
      <c r="A52" s="109"/>
      <c r="B52" s="109"/>
      <c r="C52" s="110"/>
      <c r="D52" s="111">
        <v>6021</v>
      </c>
      <c r="E52" s="111" t="s">
        <v>26</v>
      </c>
      <c r="F52" s="121">
        <f>SUM(F53:F64)</f>
        <v>0</v>
      </c>
      <c r="G52" s="121">
        <f t="shared" ref="G52:AF52" si="43">SUM(G53:G64)</f>
        <v>0</v>
      </c>
      <c r="H52" s="121">
        <f t="shared" si="43"/>
        <v>0</v>
      </c>
      <c r="I52" s="121">
        <f t="shared" si="43"/>
        <v>0</v>
      </c>
      <c r="J52" s="121">
        <f t="shared" si="43"/>
        <v>0</v>
      </c>
      <c r="K52" s="121">
        <f t="shared" si="43"/>
        <v>0</v>
      </c>
      <c r="L52" s="121">
        <f t="shared" si="43"/>
        <v>0</v>
      </c>
      <c r="M52" s="121">
        <f t="shared" si="43"/>
        <v>0</v>
      </c>
      <c r="N52" s="121">
        <f t="shared" si="43"/>
        <v>0</v>
      </c>
      <c r="O52" s="121">
        <f t="shared" si="43"/>
        <v>0</v>
      </c>
      <c r="P52" s="121">
        <f t="shared" si="43"/>
        <v>0</v>
      </c>
      <c r="Q52" s="121">
        <f t="shared" si="43"/>
        <v>0</v>
      </c>
      <c r="R52" s="121">
        <f t="shared" si="43"/>
        <v>0</v>
      </c>
      <c r="S52" s="121">
        <f t="shared" si="43"/>
        <v>0</v>
      </c>
      <c r="T52" s="121">
        <f t="shared" si="43"/>
        <v>0</v>
      </c>
      <c r="U52" s="121">
        <f t="shared" si="43"/>
        <v>0</v>
      </c>
      <c r="V52" s="121">
        <f t="shared" si="43"/>
        <v>0</v>
      </c>
      <c r="W52" s="121">
        <f t="shared" si="43"/>
        <v>0</v>
      </c>
      <c r="X52" s="121">
        <f t="shared" si="43"/>
        <v>0</v>
      </c>
      <c r="Y52" s="121">
        <f t="shared" si="43"/>
        <v>0</v>
      </c>
      <c r="Z52" s="121">
        <f t="shared" si="43"/>
        <v>0</v>
      </c>
      <c r="AA52" s="121">
        <f t="shared" si="43"/>
        <v>0</v>
      </c>
      <c r="AB52" s="121">
        <f t="shared" si="43"/>
        <v>0</v>
      </c>
      <c r="AC52" s="121">
        <f t="shared" si="43"/>
        <v>0</v>
      </c>
      <c r="AD52" s="121">
        <f t="shared" si="43"/>
        <v>0</v>
      </c>
      <c r="AE52" s="121">
        <f t="shared" si="43"/>
        <v>0</v>
      </c>
      <c r="AF52" s="121">
        <f t="shared" si="43"/>
        <v>0</v>
      </c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6.5" x14ac:dyDescent="0.3">
      <c r="A53" s="48"/>
      <c r="B53" s="48"/>
      <c r="C53" s="62"/>
      <c r="D53" s="68">
        <v>6021001</v>
      </c>
      <c r="E53" s="63" t="s">
        <v>117</v>
      </c>
      <c r="F53" s="65">
        <f t="shared" ref="F53:F64" si="44">SUM(U53:AF53)</f>
        <v>0</v>
      </c>
      <c r="G53" s="65">
        <f t="shared" ref="G53:G64" si="45">U53</f>
        <v>0</v>
      </c>
      <c r="H53" s="67">
        <f>SUM(I53:T53)</f>
        <v>0</v>
      </c>
      <c r="I53" s="54"/>
      <c r="J53" s="54"/>
      <c r="K53" s="53" t="s">
        <v>157</v>
      </c>
      <c r="L53" s="53" t="s">
        <v>157</v>
      </c>
      <c r="M53" s="54"/>
      <c r="N53" s="54"/>
      <c r="O53" s="54"/>
      <c r="P53" s="54"/>
      <c r="Q53" s="55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</row>
    <row r="54" spans="1:91" ht="16.5" x14ac:dyDescent="0.3">
      <c r="A54" s="48"/>
      <c r="B54" s="48"/>
      <c r="C54" s="62"/>
      <c r="D54" s="68">
        <v>6021002</v>
      </c>
      <c r="E54" s="63" t="s">
        <v>118</v>
      </c>
      <c r="F54" s="65">
        <f t="shared" si="44"/>
        <v>0</v>
      </c>
      <c r="G54" s="65">
        <f t="shared" si="45"/>
        <v>0</v>
      </c>
      <c r="H54" s="67">
        <f t="shared" ref="H54:H64" si="46">SUM(I54:T54)</f>
        <v>0</v>
      </c>
      <c r="I54" s="54"/>
      <c r="J54" s="54"/>
      <c r="K54" s="53" t="s">
        <v>157</v>
      </c>
      <c r="L54" s="53" t="s">
        <v>157</v>
      </c>
      <c r="M54" s="54"/>
      <c r="N54" s="54"/>
      <c r="O54" s="54"/>
      <c r="P54" s="54"/>
      <c r="Q54" s="55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</row>
    <row r="55" spans="1:91" ht="16.5" x14ac:dyDescent="0.3">
      <c r="A55" s="48"/>
      <c r="B55" s="48"/>
      <c r="C55" s="62"/>
      <c r="D55" s="68">
        <v>6021003</v>
      </c>
      <c r="E55" s="63" t="s">
        <v>119</v>
      </c>
      <c r="F55" s="65">
        <f t="shared" si="44"/>
        <v>0</v>
      </c>
      <c r="G55" s="65">
        <f t="shared" si="45"/>
        <v>0</v>
      </c>
      <c r="H55" s="67">
        <f t="shared" si="46"/>
        <v>0</v>
      </c>
      <c r="I55" s="54"/>
      <c r="J55" s="54"/>
      <c r="K55" s="53" t="s">
        <v>157</v>
      </c>
      <c r="L55" s="53" t="s">
        <v>157</v>
      </c>
      <c r="M55" s="54"/>
      <c r="N55" s="54"/>
      <c r="O55" s="54"/>
      <c r="P55" s="54"/>
      <c r="Q55" s="55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</row>
    <row r="56" spans="1:91" ht="16.5" x14ac:dyDescent="0.3">
      <c r="A56" s="48"/>
      <c r="B56" s="48"/>
      <c r="C56" s="62"/>
      <c r="D56" s="68">
        <v>6021004</v>
      </c>
      <c r="E56" s="63" t="s">
        <v>120</v>
      </c>
      <c r="F56" s="65">
        <f t="shared" si="44"/>
        <v>0</v>
      </c>
      <c r="G56" s="65">
        <f t="shared" si="45"/>
        <v>0</v>
      </c>
      <c r="H56" s="67">
        <f t="shared" si="46"/>
        <v>0</v>
      </c>
      <c r="I56" s="54"/>
      <c r="J56" s="54"/>
      <c r="K56" s="53" t="s">
        <v>157</v>
      </c>
      <c r="L56" s="53" t="s">
        <v>157</v>
      </c>
      <c r="M56" s="54"/>
      <c r="N56" s="54"/>
      <c r="O56" s="54"/>
      <c r="P56" s="54"/>
      <c r="Q56" s="55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</row>
    <row r="57" spans="1:91" ht="16.5" x14ac:dyDescent="0.3">
      <c r="A57" s="48"/>
      <c r="B57" s="48"/>
      <c r="C57" s="62"/>
      <c r="D57" s="68">
        <v>6021005</v>
      </c>
      <c r="E57" s="63" t="s">
        <v>27</v>
      </c>
      <c r="F57" s="65">
        <f t="shared" si="44"/>
        <v>0</v>
      </c>
      <c r="G57" s="65">
        <f t="shared" si="45"/>
        <v>0</v>
      </c>
      <c r="H57" s="67">
        <f t="shared" si="46"/>
        <v>0</v>
      </c>
      <c r="I57" s="54"/>
      <c r="J57" s="54"/>
      <c r="K57" s="53" t="s">
        <v>157</v>
      </c>
      <c r="L57" s="53" t="s">
        <v>157</v>
      </c>
      <c r="M57" s="54"/>
      <c r="N57" s="54"/>
      <c r="O57" s="54"/>
      <c r="P57" s="54"/>
      <c r="Q57" s="55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</row>
    <row r="58" spans="1:91" ht="16.5" x14ac:dyDescent="0.3">
      <c r="A58" s="48"/>
      <c r="B58" s="48"/>
      <c r="C58" s="62"/>
      <c r="D58" s="68">
        <v>6021006</v>
      </c>
      <c r="E58" s="63" t="s">
        <v>28</v>
      </c>
      <c r="F58" s="65">
        <f t="shared" si="44"/>
        <v>0</v>
      </c>
      <c r="G58" s="65">
        <f t="shared" si="45"/>
        <v>0</v>
      </c>
      <c r="H58" s="67">
        <f t="shared" si="46"/>
        <v>0</v>
      </c>
      <c r="I58" s="54"/>
      <c r="J58" s="54"/>
      <c r="K58" s="53" t="s">
        <v>157</v>
      </c>
      <c r="L58" s="53" t="s">
        <v>157</v>
      </c>
      <c r="M58" s="54"/>
      <c r="N58" s="54"/>
      <c r="O58" s="54"/>
      <c r="P58" s="54"/>
      <c r="Q58" s="55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</row>
    <row r="59" spans="1:91" ht="16.5" x14ac:dyDescent="0.3">
      <c r="A59" s="48"/>
      <c r="B59" s="48"/>
      <c r="C59" s="62"/>
      <c r="D59" s="68">
        <v>6021007</v>
      </c>
      <c r="E59" s="63" t="s">
        <v>29</v>
      </c>
      <c r="F59" s="65">
        <f t="shared" si="44"/>
        <v>0</v>
      </c>
      <c r="G59" s="65">
        <f t="shared" si="45"/>
        <v>0</v>
      </c>
      <c r="H59" s="67">
        <f t="shared" si="46"/>
        <v>0</v>
      </c>
      <c r="I59" s="54"/>
      <c r="J59" s="54"/>
      <c r="K59" s="53" t="s">
        <v>157</v>
      </c>
      <c r="L59" s="53" t="s">
        <v>157</v>
      </c>
      <c r="M59" s="54"/>
      <c r="N59" s="54"/>
      <c r="O59" s="54"/>
      <c r="P59" s="54"/>
      <c r="Q59" s="55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</row>
    <row r="60" spans="1:91" ht="16.5" x14ac:dyDescent="0.3">
      <c r="A60" s="48"/>
      <c r="B60" s="48"/>
      <c r="C60" s="62"/>
      <c r="D60" s="68">
        <v>6021008</v>
      </c>
      <c r="E60" s="63" t="s">
        <v>121</v>
      </c>
      <c r="F60" s="65">
        <f t="shared" si="44"/>
        <v>0</v>
      </c>
      <c r="G60" s="65">
        <f t="shared" si="45"/>
        <v>0</v>
      </c>
      <c r="H60" s="67">
        <f t="shared" si="46"/>
        <v>0</v>
      </c>
      <c r="I60" s="54"/>
      <c r="J60" s="54"/>
      <c r="K60" s="53" t="s">
        <v>157</v>
      </c>
      <c r="L60" s="53" t="s">
        <v>157</v>
      </c>
      <c r="M60" s="54"/>
      <c r="N60" s="54"/>
      <c r="O60" s="54"/>
      <c r="P60" s="54"/>
      <c r="Q60" s="55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</row>
    <row r="61" spans="1:91" ht="16.5" x14ac:dyDescent="0.3">
      <c r="A61" s="48"/>
      <c r="B61" s="48"/>
      <c r="C61" s="62"/>
      <c r="D61" s="68">
        <v>6021009</v>
      </c>
      <c r="E61" s="63" t="s">
        <v>122</v>
      </c>
      <c r="F61" s="65">
        <f t="shared" si="44"/>
        <v>0</v>
      </c>
      <c r="G61" s="65">
        <f t="shared" si="45"/>
        <v>0</v>
      </c>
      <c r="H61" s="67">
        <f t="shared" si="46"/>
        <v>0</v>
      </c>
      <c r="I61" s="54"/>
      <c r="J61" s="54"/>
      <c r="K61" s="53" t="s">
        <v>157</v>
      </c>
      <c r="L61" s="53" t="s">
        <v>157</v>
      </c>
      <c r="M61" s="54"/>
      <c r="N61" s="54"/>
      <c r="O61" s="54"/>
      <c r="P61" s="54"/>
      <c r="Q61" s="55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</row>
    <row r="62" spans="1:91" ht="16.5" x14ac:dyDescent="0.3">
      <c r="A62" s="48"/>
      <c r="B62" s="48"/>
      <c r="C62" s="62"/>
      <c r="D62" s="68">
        <v>6021010</v>
      </c>
      <c r="E62" s="63" t="s">
        <v>30</v>
      </c>
      <c r="F62" s="65">
        <f t="shared" si="44"/>
        <v>0</v>
      </c>
      <c r="G62" s="65">
        <f t="shared" si="45"/>
        <v>0</v>
      </c>
      <c r="H62" s="67">
        <f t="shared" si="46"/>
        <v>0</v>
      </c>
      <c r="I62" s="54"/>
      <c r="J62" s="54"/>
      <c r="K62" s="53" t="s">
        <v>157</v>
      </c>
      <c r="L62" s="53" t="s">
        <v>157</v>
      </c>
      <c r="M62" s="54"/>
      <c r="N62" s="54"/>
      <c r="O62" s="54"/>
      <c r="P62" s="54"/>
      <c r="Q62" s="55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</row>
    <row r="63" spans="1:91" ht="16.5" x14ac:dyDescent="0.3">
      <c r="A63" s="48"/>
      <c r="B63" s="48"/>
      <c r="C63" s="62"/>
      <c r="D63" s="63">
        <v>6021011</v>
      </c>
      <c r="E63" s="63" t="s">
        <v>31</v>
      </c>
      <c r="F63" s="165" t="s">
        <v>157</v>
      </c>
      <c r="G63" s="165" t="s">
        <v>157</v>
      </c>
      <c r="H63" s="67">
        <f t="shared" si="46"/>
        <v>0</v>
      </c>
      <c r="I63" s="54"/>
      <c r="J63" s="54"/>
      <c r="K63" s="53" t="s">
        <v>157</v>
      </c>
      <c r="L63" s="53" t="s">
        <v>157</v>
      </c>
      <c r="M63" s="54"/>
      <c r="N63" s="54"/>
      <c r="O63" s="54"/>
      <c r="P63" s="54"/>
      <c r="Q63" s="55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</row>
    <row r="64" spans="1:91" ht="16.5" x14ac:dyDescent="0.3">
      <c r="A64" s="48"/>
      <c r="B64" s="48"/>
      <c r="C64" s="62"/>
      <c r="D64" s="63">
        <v>6021099</v>
      </c>
      <c r="E64" s="63" t="s">
        <v>123</v>
      </c>
      <c r="F64" s="65">
        <f t="shared" si="44"/>
        <v>0</v>
      </c>
      <c r="G64" s="65">
        <f t="shared" si="45"/>
        <v>0</v>
      </c>
      <c r="H64" s="67">
        <f t="shared" si="46"/>
        <v>0</v>
      </c>
      <c r="I64" s="54"/>
      <c r="J64" s="54"/>
      <c r="K64" s="53" t="s">
        <v>157</v>
      </c>
      <c r="L64" s="53" t="s">
        <v>157</v>
      </c>
      <c r="M64" s="54"/>
      <c r="N64" s="54"/>
      <c r="O64" s="54"/>
      <c r="P64" s="54"/>
      <c r="Q64" s="55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</row>
    <row r="65" spans="1:91" s="14" customFormat="1" ht="16.5" x14ac:dyDescent="0.25">
      <c r="A65" s="109"/>
      <c r="B65" s="109"/>
      <c r="C65" s="110"/>
      <c r="D65" s="111">
        <v>6022</v>
      </c>
      <c r="E65" s="111" t="s">
        <v>32</v>
      </c>
      <c r="F65" s="122">
        <f>SUM(F66:F79)-F68</f>
        <v>280809</v>
      </c>
      <c r="G65" s="122">
        <f>SUM(G66:G79)</f>
        <v>280809</v>
      </c>
      <c r="H65" s="122">
        <f>SUM(I65:T65)</f>
        <v>279865</v>
      </c>
      <c r="I65" s="122">
        <f t="shared" ref="I65:AF65" si="47">SUM(I66:I79)-I68</f>
        <v>0</v>
      </c>
      <c r="J65" s="122">
        <f t="shared" si="47"/>
        <v>8605</v>
      </c>
      <c r="K65" s="122">
        <f t="shared" si="47"/>
        <v>8040</v>
      </c>
      <c r="L65" s="122">
        <f t="shared" si="47"/>
        <v>6230</v>
      </c>
      <c r="M65" s="122">
        <f t="shared" si="47"/>
        <v>2100</v>
      </c>
      <c r="N65" s="122">
        <f t="shared" si="47"/>
        <v>2030</v>
      </c>
      <c r="O65" s="122">
        <f t="shared" si="47"/>
        <v>12680</v>
      </c>
      <c r="P65" s="122">
        <f t="shared" si="47"/>
        <v>4820</v>
      </c>
      <c r="Q65" s="122">
        <f t="shared" si="47"/>
        <v>2915</v>
      </c>
      <c r="R65" s="122">
        <f t="shared" si="47"/>
        <v>6390</v>
      </c>
      <c r="S65" s="122">
        <f t="shared" si="47"/>
        <v>114845</v>
      </c>
      <c r="T65" s="122">
        <f t="shared" si="47"/>
        <v>111210</v>
      </c>
      <c r="U65" s="122">
        <v>0</v>
      </c>
      <c r="V65" s="122">
        <f t="shared" si="47"/>
        <v>0</v>
      </c>
      <c r="W65" s="122">
        <f t="shared" si="47"/>
        <v>0</v>
      </c>
      <c r="X65" s="122">
        <f t="shared" si="47"/>
        <v>0</v>
      </c>
      <c r="Y65" s="122">
        <f t="shared" si="47"/>
        <v>0</v>
      </c>
      <c r="Z65" s="122">
        <f t="shared" si="47"/>
        <v>0</v>
      </c>
      <c r="AA65" s="122">
        <f t="shared" si="47"/>
        <v>0</v>
      </c>
      <c r="AB65" s="122">
        <f t="shared" si="47"/>
        <v>0</v>
      </c>
      <c r="AC65" s="122">
        <f t="shared" si="47"/>
        <v>0</v>
      </c>
      <c r="AD65" s="122">
        <f t="shared" si="47"/>
        <v>0</v>
      </c>
      <c r="AE65" s="122">
        <f t="shared" si="47"/>
        <v>0</v>
      </c>
      <c r="AF65" s="122">
        <f t="shared" si="47"/>
        <v>0</v>
      </c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</row>
    <row r="66" spans="1:91" ht="16.5" x14ac:dyDescent="0.3">
      <c r="A66" s="48"/>
      <c r="B66" s="48"/>
      <c r="C66" s="62"/>
      <c r="D66" s="63">
        <v>6022001</v>
      </c>
      <c r="E66" s="63" t="s">
        <v>124</v>
      </c>
      <c r="F66" s="65">
        <f t="shared" ref="F66:F67" si="48">SUM(U66:AF66)</f>
        <v>0</v>
      </c>
      <c r="G66" s="65">
        <f t="shared" ref="G66:G67" si="49">U66</f>
        <v>0</v>
      </c>
      <c r="H66" s="67">
        <f>SUM(I66:T66)</f>
        <v>0</v>
      </c>
      <c r="I66" s="54"/>
      <c r="J66" s="54"/>
      <c r="K66" s="53" t="s">
        <v>157</v>
      </c>
      <c r="L66" s="163" t="s">
        <v>157</v>
      </c>
      <c r="M66" s="54"/>
      <c r="N66" s="54"/>
      <c r="O66" s="54"/>
      <c r="P66" s="54"/>
      <c r="Q66" s="55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</row>
    <row r="67" spans="1:91" ht="16.5" x14ac:dyDescent="0.3">
      <c r="A67" s="48"/>
      <c r="B67" s="48"/>
      <c r="C67" s="62"/>
      <c r="D67" s="63">
        <v>6022002</v>
      </c>
      <c r="E67" s="63" t="s">
        <v>33</v>
      </c>
      <c r="F67" s="65">
        <f t="shared" si="48"/>
        <v>0</v>
      </c>
      <c r="G67" s="65">
        <f t="shared" si="49"/>
        <v>0</v>
      </c>
      <c r="H67" s="67">
        <f t="shared" ref="H67:H70" si="50">SUM(I67:T67)</f>
        <v>0</v>
      </c>
      <c r="I67" s="56"/>
      <c r="J67" s="54"/>
      <c r="K67" s="53" t="s">
        <v>157</v>
      </c>
      <c r="L67" s="163" t="s">
        <v>157</v>
      </c>
      <c r="M67" s="54"/>
      <c r="N67" s="54"/>
      <c r="O67" s="54"/>
      <c r="P67" s="54"/>
      <c r="Q67" s="55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</row>
    <row r="68" spans="1:91" s="160" customFormat="1" ht="16.5" x14ac:dyDescent="0.25">
      <c r="A68" s="156"/>
      <c r="B68" s="156"/>
      <c r="C68" s="157"/>
      <c r="D68" s="158">
        <v>6022003</v>
      </c>
      <c r="E68" s="158" t="s">
        <v>54</v>
      </c>
      <c r="F68" s="159">
        <f>SUM(F70+F69)</f>
        <v>0</v>
      </c>
      <c r="G68" s="159">
        <f t="shared" ref="G68:AF68" si="51">SUM(G70+G69)</f>
        <v>0</v>
      </c>
      <c r="H68" s="159">
        <f t="shared" si="51"/>
        <v>0</v>
      </c>
      <c r="I68" s="159">
        <f t="shared" si="51"/>
        <v>0</v>
      </c>
      <c r="J68" s="159">
        <f t="shared" si="51"/>
        <v>0</v>
      </c>
      <c r="K68" s="159">
        <f t="shared" si="51"/>
        <v>0</v>
      </c>
      <c r="L68" s="164">
        <f t="shared" si="51"/>
        <v>0</v>
      </c>
      <c r="M68" s="159">
        <f t="shared" si="51"/>
        <v>0</v>
      </c>
      <c r="N68" s="159">
        <f t="shared" si="51"/>
        <v>0</v>
      </c>
      <c r="O68" s="159">
        <f t="shared" si="51"/>
        <v>0</v>
      </c>
      <c r="P68" s="159">
        <f t="shared" si="51"/>
        <v>0</v>
      </c>
      <c r="Q68" s="159">
        <f t="shared" si="51"/>
        <v>0</v>
      </c>
      <c r="R68" s="159">
        <f t="shared" si="51"/>
        <v>0</v>
      </c>
      <c r="S68" s="159">
        <f t="shared" si="51"/>
        <v>0</v>
      </c>
      <c r="T68" s="159">
        <f t="shared" si="51"/>
        <v>0</v>
      </c>
      <c r="U68" s="159">
        <f t="shared" si="51"/>
        <v>0</v>
      </c>
      <c r="V68" s="159">
        <f t="shared" si="51"/>
        <v>0</v>
      </c>
      <c r="W68" s="159">
        <f t="shared" si="51"/>
        <v>0</v>
      </c>
      <c r="X68" s="159">
        <f>SUM(X70+X69)</f>
        <v>0</v>
      </c>
      <c r="Y68" s="159">
        <f t="shared" si="51"/>
        <v>0</v>
      </c>
      <c r="Z68" s="159">
        <f t="shared" si="51"/>
        <v>0</v>
      </c>
      <c r="AA68" s="159">
        <f t="shared" si="51"/>
        <v>0</v>
      </c>
      <c r="AB68" s="159">
        <f t="shared" si="51"/>
        <v>0</v>
      </c>
      <c r="AC68" s="159">
        <f t="shared" si="51"/>
        <v>0</v>
      </c>
      <c r="AD68" s="159">
        <f t="shared" si="51"/>
        <v>0</v>
      </c>
      <c r="AE68" s="159">
        <f t="shared" si="51"/>
        <v>0</v>
      </c>
      <c r="AF68" s="159">
        <f t="shared" si="51"/>
        <v>0</v>
      </c>
    </row>
    <row r="69" spans="1:91" ht="16.5" x14ac:dyDescent="0.3">
      <c r="A69" s="70"/>
      <c r="B69" s="70"/>
      <c r="C69" s="71"/>
      <c r="D69" s="72"/>
      <c r="E69" s="72" t="s">
        <v>125</v>
      </c>
      <c r="F69" s="65">
        <f t="shared" ref="F69:F76" si="52">SUM(U69:AF69)</f>
        <v>0</v>
      </c>
      <c r="G69" s="65">
        <f t="shared" ref="G69:G78" si="53">U69</f>
        <v>0</v>
      </c>
      <c r="H69" s="67">
        <f t="shared" si="50"/>
        <v>0</v>
      </c>
      <c r="I69" s="54"/>
      <c r="J69" s="54"/>
      <c r="K69" s="54"/>
      <c r="L69" s="163"/>
      <c r="M69" s="54"/>
      <c r="N69" s="54"/>
      <c r="O69" s="54"/>
      <c r="P69" s="54"/>
      <c r="Q69" s="55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</row>
    <row r="70" spans="1:91" ht="16.5" x14ac:dyDescent="0.3">
      <c r="A70" s="70"/>
      <c r="B70" s="70"/>
      <c r="C70" s="71"/>
      <c r="D70" s="72"/>
      <c r="E70" s="72" t="s">
        <v>126</v>
      </c>
      <c r="F70" s="65">
        <f t="shared" si="52"/>
        <v>0</v>
      </c>
      <c r="G70" s="65">
        <f t="shared" si="53"/>
        <v>0</v>
      </c>
      <c r="H70" s="67">
        <f t="shared" si="50"/>
        <v>0</v>
      </c>
      <c r="I70" s="54"/>
      <c r="J70" s="54"/>
      <c r="K70" s="54"/>
      <c r="L70" s="69"/>
      <c r="M70" s="54"/>
      <c r="N70" s="54"/>
      <c r="O70" s="54"/>
      <c r="P70" s="54"/>
      <c r="Q70" s="55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</row>
    <row r="71" spans="1:91" ht="16.5" x14ac:dyDescent="0.3">
      <c r="A71" s="70"/>
      <c r="B71" s="70"/>
      <c r="C71" s="71"/>
      <c r="D71" s="72">
        <v>6022004</v>
      </c>
      <c r="E71" s="72" t="s">
        <v>127</v>
      </c>
      <c r="F71" s="65">
        <v>60609</v>
      </c>
      <c r="G71" s="65">
        <v>60609</v>
      </c>
      <c r="H71" s="67">
        <f>SUM(I71:T71)</f>
        <v>59665</v>
      </c>
      <c r="I71" s="54"/>
      <c r="J71" s="54">
        <v>8605</v>
      </c>
      <c r="K71" s="54">
        <v>8040</v>
      </c>
      <c r="L71" s="69">
        <v>6230</v>
      </c>
      <c r="M71" s="54">
        <v>2100</v>
      </c>
      <c r="N71" s="54">
        <v>2030</v>
      </c>
      <c r="O71" s="54">
        <v>12680</v>
      </c>
      <c r="P71" s="54">
        <v>4820</v>
      </c>
      <c r="Q71" s="56">
        <v>2915</v>
      </c>
      <c r="R71" s="54">
        <v>6390</v>
      </c>
      <c r="S71" s="54">
        <v>2645</v>
      </c>
      <c r="T71" s="54">
        <v>3210</v>
      </c>
      <c r="U71" s="54">
        <v>0</v>
      </c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</row>
    <row r="72" spans="1:91" ht="16.5" x14ac:dyDescent="0.3">
      <c r="A72" s="70"/>
      <c r="B72" s="70"/>
      <c r="C72" s="71"/>
      <c r="D72" s="72">
        <v>6022005</v>
      </c>
      <c r="E72" s="72" t="s">
        <v>155</v>
      </c>
      <c r="F72" s="65">
        <v>108000</v>
      </c>
      <c r="G72" s="165">
        <v>108000</v>
      </c>
      <c r="H72" s="67">
        <f t="shared" ref="H72:H135" si="54">SUM(I72:T72)</f>
        <v>108000</v>
      </c>
      <c r="I72" s="54"/>
      <c r="J72" s="54"/>
      <c r="K72" s="54"/>
      <c r="L72" s="69"/>
      <c r="M72" s="54"/>
      <c r="N72" s="54"/>
      <c r="O72" s="54"/>
      <c r="P72" s="54"/>
      <c r="Q72" s="55"/>
      <c r="R72" s="54"/>
      <c r="S72" s="54"/>
      <c r="T72" s="54">
        <v>108000</v>
      </c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</row>
    <row r="73" spans="1:91" ht="16.5" x14ac:dyDescent="0.3">
      <c r="A73" s="70"/>
      <c r="B73" s="70"/>
      <c r="C73" s="71"/>
      <c r="D73" s="72">
        <v>6022006</v>
      </c>
      <c r="E73" s="72" t="s">
        <v>128</v>
      </c>
      <c r="F73" s="65">
        <f t="shared" si="52"/>
        <v>0</v>
      </c>
      <c r="G73" s="65">
        <f t="shared" si="53"/>
        <v>0</v>
      </c>
      <c r="H73" s="67">
        <f t="shared" si="54"/>
        <v>0</v>
      </c>
      <c r="I73" s="54"/>
      <c r="J73" s="54"/>
      <c r="K73" s="54"/>
      <c r="L73" s="69"/>
      <c r="M73" s="54"/>
      <c r="N73" s="54"/>
      <c r="O73" s="54"/>
      <c r="P73" s="54"/>
      <c r="Q73" s="55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</row>
    <row r="74" spans="1:91" ht="16.5" x14ac:dyDescent="0.3">
      <c r="A74" s="48"/>
      <c r="B74" s="48"/>
      <c r="C74" s="62"/>
      <c r="D74" s="63">
        <v>6022007</v>
      </c>
      <c r="E74" s="63" t="s">
        <v>129</v>
      </c>
      <c r="F74" s="65">
        <f t="shared" si="52"/>
        <v>0</v>
      </c>
      <c r="G74" s="65">
        <f t="shared" si="53"/>
        <v>0</v>
      </c>
      <c r="H74" s="67">
        <f t="shared" si="54"/>
        <v>0</v>
      </c>
      <c r="I74" s="54"/>
      <c r="J74" s="54"/>
      <c r="K74" s="54"/>
      <c r="L74" s="69"/>
      <c r="M74" s="54"/>
      <c r="N74" s="54"/>
      <c r="O74" s="54"/>
      <c r="P74" s="54"/>
      <c r="Q74" s="55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</row>
    <row r="75" spans="1:91" ht="16.5" x14ac:dyDescent="0.3">
      <c r="A75" s="48"/>
      <c r="B75" s="48"/>
      <c r="C75" s="62"/>
      <c r="D75" s="63">
        <v>6022008</v>
      </c>
      <c r="E75" s="63" t="s">
        <v>130</v>
      </c>
      <c r="F75" s="65">
        <f t="shared" si="52"/>
        <v>0</v>
      </c>
      <c r="G75" s="65">
        <f t="shared" si="53"/>
        <v>0</v>
      </c>
      <c r="H75" s="67">
        <f t="shared" si="54"/>
        <v>0</v>
      </c>
      <c r="I75" s="54"/>
      <c r="J75" s="54"/>
      <c r="K75" s="54"/>
      <c r="L75" s="69"/>
      <c r="M75" s="54"/>
      <c r="N75" s="54"/>
      <c r="O75" s="54"/>
      <c r="P75" s="54"/>
      <c r="Q75" s="55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</row>
    <row r="76" spans="1:91" ht="16.5" x14ac:dyDescent="0.3">
      <c r="A76" s="48"/>
      <c r="B76" s="48"/>
      <c r="C76" s="62"/>
      <c r="D76" s="63">
        <v>6022009</v>
      </c>
      <c r="E76" s="63" t="s">
        <v>34</v>
      </c>
      <c r="F76" s="65">
        <f t="shared" si="52"/>
        <v>0</v>
      </c>
      <c r="G76" s="65">
        <f t="shared" si="53"/>
        <v>0</v>
      </c>
      <c r="H76" s="67">
        <f t="shared" si="54"/>
        <v>0</v>
      </c>
      <c r="I76" s="54"/>
      <c r="J76" s="54"/>
      <c r="K76" s="54"/>
      <c r="L76" s="69"/>
      <c r="M76" s="54"/>
      <c r="N76" s="54"/>
      <c r="O76" s="54"/>
      <c r="P76" s="54"/>
      <c r="Q76" s="55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</row>
    <row r="77" spans="1:91" ht="16.5" x14ac:dyDescent="0.3">
      <c r="A77" s="48"/>
      <c r="B77" s="48"/>
      <c r="C77" s="62"/>
      <c r="D77" s="63">
        <v>6022010</v>
      </c>
      <c r="E77" s="63" t="s">
        <v>156</v>
      </c>
      <c r="F77" s="65">
        <v>112200</v>
      </c>
      <c r="G77" s="165">
        <v>112200</v>
      </c>
      <c r="H77" s="67">
        <f t="shared" si="54"/>
        <v>112200</v>
      </c>
      <c r="I77" s="54"/>
      <c r="J77" s="54"/>
      <c r="K77" s="54"/>
      <c r="L77" s="69"/>
      <c r="M77" s="54"/>
      <c r="N77" s="54"/>
      <c r="O77" s="54"/>
      <c r="P77" s="54"/>
      <c r="Q77" s="55"/>
      <c r="R77" s="54"/>
      <c r="S77" s="54">
        <v>112200</v>
      </c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</row>
    <row r="78" spans="1:91" ht="16.5" x14ac:dyDescent="0.3">
      <c r="A78" s="48"/>
      <c r="B78" s="48"/>
      <c r="C78" s="62"/>
      <c r="D78" s="63">
        <v>6022011</v>
      </c>
      <c r="E78" s="63" t="s">
        <v>131</v>
      </c>
      <c r="F78" s="165" t="s">
        <v>157</v>
      </c>
      <c r="G78" s="65">
        <f t="shared" si="53"/>
        <v>0</v>
      </c>
      <c r="H78" s="67">
        <f t="shared" si="54"/>
        <v>0</v>
      </c>
      <c r="I78" s="54"/>
      <c r="J78" s="54"/>
      <c r="K78" s="54"/>
      <c r="L78" s="69"/>
      <c r="M78" s="54"/>
      <c r="N78" s="54"/>
      <c r="O78" s="54"/>
      <c r="P78" s="54"/>
      <c r="Q78" s="55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</row>
    <row r="79" spans="1:91" ht="16.5" x14ac:dyDescent="0.3">
      <c r="A79" s="48"/>
      <c r="B79" s="48"/>
      <c r="C79" s="62"/>
      <c r="D79" s="63">
        <v>6022099</v>
      </c>
      <c r="E79" s="63" t="s">
        <v>158</v>
      </c>
      <c r="F79" s="65"/>
      <c r="G79" s="65"/>
      <c r="H79" s="67">
        <f t="shared" si="54"/>
        <v>0</v>
      </c>
      <c r="I79" s="54"/>
      <c r="J79" s="54"/>
      <c r="K79" s="54"/>
      <c r="L79" s="69"/>
      <c r="M79" s="73"/>
      <c r="N79" s="73"/>
      <c r="O79" s="73"/>
      <c r="P79" s="73"/>
      <c r="Q79" s="74"/>
      <c r="R79" s="73"/>
      <c r="S79" s="73"/>
      <c r="T79" s="73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73"/>
    </row>
    <row r="80" spans="1:91" s="14" customFormat="1" ht="16.5" x14ac:dyDescent="0.25">
      <c r="A80" s="109"/>
      <c r="B80" s="109"/>
      <c r="C80" s="110"/>
      <c r="D80" s="111">
        <v>6023</v>
      </c>
      <c r="E80" s="111" t="s">
        <v>35</v>
      </c>
      <c r="F80" s="122">
        <f>SUM(F81:F84)</f>
        <v>29216</v>
      </c>
      <c r="G80" s="122">
        <f>SUM(G81:G84)</f>
        <v>29216</v>
      </c>
      <c r="H80" s="67">
        <f t="shared" si="54"/>
        <v>29216</v>
      </c>
      <c r="I80" s="122">
        <f t="shared" ref="I80:AF80" si="55">SUM(I81:I84)</f>
        <v>0</v>
      </c>
      <c r="J80" s="122">
        <f t="shared" si="55"/>
        <v>0</v>
      </c>
      <c r="K80" s="122">
        <f t="shared" si="55"/>
        <v>0</v>
      </c>
      <c r="L80" s="122">
        <f t="shared" si="55"/>
        <v>0</v>
      </c>
      <c r="M80" s="122">
        <f t="shared" si="55"/>
        <v>0</v>
      </c>
      <c r="N80" s="122">
        <f t="shared" si="55"/>
        <v>0</v>
      </c>
      <c r="O80" s="122">
        <f t="shared" si="55"/>
        <v>0</v>
      </c>
      <c r="P80" s="122">
        <f t="shared" si="55"/>
        <v>0</v>
      </c>
      <c r="Q80" s="122">
        <f t="shared" si="55"/>
        <v>22716</v>
      </c>
      <c r="R80" s="122">
        <f t="shared" si="55"/>
        <v>0</v>
      </c>
      <c r="S80" s="122">
        <f t="shared" si="55"/>
        <v>0</v>
      </c>
      <c r="T80" s="122">
        <f t="shared" si="55"/>
        <v>6500</v>
      </c>
      <c r="U80" s="122">
        <f t="shared" si="55"/>
        <v>0</v>
      </c>
      <c r="V80" s="122">
        <f t="shared" si="55"/>
        <v>0</v>
      </c>
      <c r="W80" s="122">
        <f t="shared" si="55"/>
        <v>0</v>
      </c>
      <c r="X80" s="122">
        <f t="shared" si="55"/>
        <v>0</v>
      </c>
      <c r="Y80" s="122">
        <f t="shared" si="55"/>
        <v>0</v>
      </c>
      <c r="Z80" s="122">
        <f t="shared" si="55"/>
        <v>0</v>
      </c>
      <c r="AA80" s="122">
        <f t="shared" si="55"/>
        <v>0</v>
      </c>
      <c r="AB80" s="122">
        <f t="shared" si="55"/>
        <v>0</v>
      </c>
      <c r="AC80" s="122">
        <f t="shared" si="55"/>
        <v>0</v>
      </c>
      <c r="AD80" s="122">
        <f t="shared" si="55"/>
        <v>0</v>
      </c>
      <c r="AE80" s="122">
        <f t="shared" si="55"/>
        <v>0</v>
      </c>
      <c r="AF80" s="122">
        <f t="shared" si="55"/>
        <v>0</v>
      </c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</row>
    <row r="81" spans="1:91" ht="16.5" x14ac:dyDescent="0.3">
      <c r="A81" s="48"/>
      <c r="B81" s="48"/>
      <c r="C81" s="62"/>
      <c r="D81" s="63">
        <v>6023100</v>
      </c>
      <c r="E81" s="63" t="s">
        <v>36</v>
      </c>
      <c r="F81" s="65">
        <f t="shared" ref="F81:F83" si="56">SUM(U81:AF81)</f>
        <v>0</v>
      </c>
      <c r="G81" s="65">
        <f t="shared" ref="G81:G83" si="57">U81</f>
        <v>0</v>
      </c>
      <c r="H81" s="67">
        <f t="shared" si="54"/>
        <v>0</v>
      </c>
      <c r="I81" s="54"/>
      <c r="J81" s="54"/>
      <c r="K81" s="54"/>
      <c r="L81" s="69"/>
      <c r="M81" s="54"/>
      <c r="N81" s="54"/>
      <c r="O81" s="54"/>
      <c r="P81" s="54"/>
      <c r="Q81" s="55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</row>
    <row r="82" spans="1:91" ht="16.5" x14ac:dyDescent="0.3">
      <c r="A82" s="48"/>
      <c r="B82" s="48"/>
      <c r="C82" s="62"/>
      <c r="D82" s="63">
        <v>6023200</v>
      </c>
      <c r="E82" s="63" t="s">
        <v>37</v>
      </c>
      <c r="F82" s="65">
        <f t="shared" si="56"/>
        <v>0</v>
      </c>
      <c r="G82" s="65">
        <f t="shared" si="57"/>
        <v>0</v>
      </c>
      <c r="H82" s="67">
        <f t="shared" si="54"/>
        <v>0</v>
      </c>
      <c r="I82" s="54"/>
      <c r="J82" s="54"/>
      <c r="K82" s="54"/>
      <c r="L82" s="69"/>
      <c r="M82" s="54"/>
      <c r="N82" s="54"/>
      <c r="O82" s="54"/>
      <c r="P82" s="54"/>
      <c r="Q82" s="55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</row>
    <row r="83" spans="1:91" ht="16.5" x14ac:dyDescent="0.3">
      <c r="A83" s="48"/>
      <c r="B83" s="48"/>
      <c r="C83" s="62"/>
      <c r="D83" s="63">
        <v>6023300</v>
      </c>
      <c r="E83" s="63" t="s">
        <v>132</v>
      </c>
      <c r="F83" s="65">
        <f t="shared" si="56"/>
        <v>0</v>
      </c>
      <c r="G83" s="65">
        <f t="shared" si="57"/>
        <v>0</v>
      </c>
      <c r="H83" s="67">
        <f t="shared" si="54"/>
        <v>0</v>
      </c>
      <c r="I83" s="54"/>
      <c r="J83" s="54"/>
      <c r="K83" s="54"/>
      <c r="L83" s="69"/>
      <c r="M83" s="54"/>
      <c r="N83" s="54"/>
      <c r="O83" s="54"/>
      <c r="P83" s="54"/>
      <c r="Q83" s="55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</row>
    <row r="84" spans="1:91" ht="16.5" x14ac:dyDescent="0.3">
      <c r="A84" s="48"/>
      <c r="B84" s="48"/>
      <c r="C84" s="62"/>
      <c r="D84" s="63">
        <v>6023900</v>
      </c>
      <c r="E84" s="63" t="s">
        <v>133</v>
      </c>
      <c r="F84" s="65">
        <v>29216</v>
      </c>
      <c r="G84" s="65">
        <v>29216</v>
      </c>
      <c r="H84" s="67">
        <f t="shared" si="54"/>
        <v>29216</v>
      </c>
      <c r="I84" s="54"/>
      <c r="J84" s="54"/>
      <c r="K84" s="54"/>
      <c r="L84" s="69"/>
      <c r="M84" s="54"/>
      <c r="N84" s="54"/>
      <c r="O84" s="54"/>
      <c r="P84" s="54"/>
      <c r="Q84" s="56">
        <v>22716</v>
      </c>
      <c r="R84" s="54"/>
      <c r="S84" s="54"/>
      <c r="T84" s="54">
        <v>6500</v>
      </c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</row>
    <row r="85" spans="1:91" s="14" customFormat="1" ht="16.5" x14ac:dyDescent="0.25">
      <c r="A85" s="109"/>
      <c r="B85" s="109"/>
      <c r="C85" s="110"/>
      <c r="D85" s="111">
        <v>6024</v>
      </c>
      <c r="E85" s="111" t="s">
        <v>38</v>
      </c>
      <c r="F85" s="122">
        <f>SUM(F86:F87)</f>
        <v>1499887</v>
      </c>
      <c r="G85" s="122">
        <f t="shared" ref="G85:AF85" si="58">SUM(G86:G87)</f>
        <v>1499887</v>
      </c>
      <c r="H85" s="67">
        <f>SUM(I85:T85)</f>
        <v>1499887</v>
      </c>
      <c r="I85" s="122">
        <f t="shared" si="58"/>
        <v>0</v>
      </c>
      <c r="J85" s="122">
        <f t="shared" si="58"/>
        <v>44000</v>
      </c>
      <c r="K85" s="122">
        <f t="shared" si="58"/>
        <v>143887</v>
      </c>
      <c r="L85" s="122">
        <f t="shared" si="58"/>
        <v>29500</v>
      </c>
      <c r="M85" s="122">
        <f t="shared" si="58"/>
        <v>55000</v>
      </c>
      <c r="N85" s="122">
        <f t="shared" si="58"/>
        <v>94500</v>
      </c>
      <c r="O85" s="122">
        <f t="shared" si="58"/>
        <v>33000</v>
      </c>
      <c r="P85" s="122">
        <f t="shared" si="58"/>
        <v>49500</v>
      </c>
      <c r="Q85" s="122">
        <f t="shared" si="58"/>
        <v>181500</v>
      </c>
      <c r="R85" s="122">
        <f t="shared" si="58"/>
        <v>236500</v>
      </c>
      <c r="S85" s="122">
        <f t="shared" si="58"/>
        <v>242000</v>
      </c>
      <c r="T85" s="122">
        <f t="shared" si="58"/>
        <v>390500</v>
      </c>
      <c r="U85" s="122">
        <v>0</v>
      </c>
      <c r="V85" s="122">
        <f t="shared" si="58"/>
        <v>0</v>
      </c>
      <c r="W85" s="122">
        <f t="shared" si="58"/>
        <v>0</v>
      </c>
      <c r="X85" s="122">
        <f t="shared" si="58"/>
        <v>0</v>
      </c>
      <c r="Y85" s="122">
        <f t="shared" si="58"/>
        <v>0</v>
      </c>
      <c r="Z85" s="122">
        <f t="shared" si="58"/>
        <v>0</v>
      </c>
      <c r="AA85" s="122">
        <f t="shared" si="58"/>
        <v>0</v>
      </c>
      <c r="AB85" s="122">
        <f t="shared" si="58"/>
        <v>0</v>
      </c>
      <c r="AC85" s="122">
        <f t="shared" si="58"/>
        <v>0</v>
      </c>
      <c r="AD85" s="122">
        <f t="shared" si="58"/>
        <v>0</v>
      </c>
      <c r="AE85" s="122">
        <f t="shared" si="58"/>
        <v>0</v>
      </c>
      <c r="AF85" s="122">
        <f t="shared" si="58"/>
        <v>0</v>
      </c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</row>
    <row r="86" spans="1:91" ht="16.5" x14ac:dyDescent="0.3">
      <c r="A86" s="48"/>
      <c r="B86" s="48"/>
      <c r="C86" s="62"/>
      <c r="D86" s="63">
        <v>6024100</v>
      </c>
      <c r="E86" s="63" t="s">
        <v>39</v>
      </c>
      <c r="F86" s="65">
        <v>1394500</v>
      </c>
      <c r="G86" s="65">
        <v>1394500</v>
      </c>
      <c r="H86" s="67">
        <f>SUM(I86:T86)</f>
        <v>1394500</v>
      </c>
      <c r="I86" s="54"/>
      <c r="J86" s="54">
        <v>44000</v>
      </c>
      <c r="K86" s="54">
        <v>38500</v>
      </c>
      <c r="L86" s="69">
        <v>29500</v>
      </c>
      <c r="M86" s="54">
        <v>55000</v>
      </c>
      <c r="N86" s="54">
        <v>94500</v>
      </c>
      <c r="O86" s="54">
        <v>33000</v>
      </c>
      <c r="P86" s="54">
        <v>49500</v>
      </c>
      <c r="Q86" s="56">
        <v>181500</v>
      </c>
      <c r="R86" s="54">
        <v>236500</v>
      </c>
      <c r="S86" s="54">
        <v>242000</v>
      </c>
      <c r="T86" s="54">
        <v>390500</v>
      </c>
      <c r="U86" s="54">
        <v>0</v>
      </c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</row>
    <row r="87" spans="1:91" ht="16.5" x14ac:dyDescent="0.3">
      <c r="A87" s="48"/>
      <c r="B87" s="48"/>
      <c r="C87" s="62"/>
      <c r="D87" s="63">
        <v>6024200</v>
      </c>
      <c r="E87" s="63" t="s">
        <v>40</v>
      </c>
      <c r="F87" s="65">
        <v>105387</v>
      </c>
      <c r="G87" s="65">
        <v>105387</v>
      </c>
      <c r="H87" s="67">
        <f t="shared" si="54"/>
        <v>105387</v>
      </c>
      <c r="I87" s="54"/>
      <c r="J87" s="54"/>
      <c r="K87" s="54">
        <v>105387</v>
      </c>
      <c r="L87" s="53" t="s">
        <v>157</v>
      </c>
      <c r="M87" s="54"/>
      <c r="N87" s="54" t="s">
        <v>157</v>
      </c>
      <c r="O87" s="54"/>
      <c r="P87" s="54"/>
      <c r="Q87" s="55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</row>
    <row r="88" spans="1:91" s="14" customFormat="1" ht="16.5" x14ac:dyDescent="0.25">
      <c r="A88" s="109"/>
      <c r="B88" s="109"/>
      <c r="C88" s="110"/>
      <c r="D88" s="111">
        <v>6025</v>
      </c>
      <c r="E88" s="111" t="s">
        <v>41</v>
      </c>
      <c r="F88" s="122">
        <f t="shared" ref="F88:G88" si="59">SUM(F89:F96)</f>
        <v>0</v>
      </c>
      <c r="G88" s="122">
        <f t="shared" si="59"/>
        <v>0</v>
      </c>
      <c r="H88" s="67">
        <f t="shared" si="54"/>
        <v>0</v>
      </c>
      <c r="I88" s="122">
        <f t="shared" ref="I88" si="60">SUM(I89:I96)</f>
        <v>0</v>
      </c>
      <c r="J88" s="122">
        <f t="shared" ref="J88" si="61">SUM(J89:J96)</f>
        <v>0</v>
      </c>
      <c r="K88" s="122">
        <f t="shared" ref="K88" si="62">SUM(K89:K96)</f>
        <v>0</v>
      </c>
      <c r="L88" s="122">
        <f t="shared" ref="L88" si="63">SUM(L89:L96)</f>
        <v>0</v>
      </c>
      <c r="M88" s="122">
        <f t="shared" ref="M88" si="64">SUM(M89:M96)</f>
        <v>0</v>
      </c>
      <c r="N88" s="122">
        <f t="shared" ref="N88" si="65">SUM(N89:N96)</f>
        <v>0</v>
      </c>
      <c r="O88" s="122">
        <f t="shared" ref="O88" si="66">SUM(O89:O96)</f>
        <v>0</v>
      </c>
      <c r="P88" s="122">
        <f t="shared" ref="P88" si="67">SUM(P89:P96)</f>
        <v>0</v>
      </c>
      <c r="Q88" s="122">
        <f t="shared" ref="Q88" si="68">SUM(Q89:Q96)</f>
        <v>0</v>
      </c>
      <c r="R88" s="122">
        <f t="shared" ref="R88" si="69">SUM(R89:R96)</f>
        <v>0</v>
      </c>
      <c r="S88" s="122">
        <f t="shared" ref="S88" si="70">SUM(S89:S96)</f>
        <v>0</v>
      </c>
      <c r="T88" s="122">
        <f t="shared" ref="T88" si="71">SUM(T89:T96)</f>
        <v>0</v>
      </c>
      <c r="U88" s="122">
        <f t="shared" ref="U88" si="72">SUM(U89:U96)</f>
        <v>0</v>
      </c>
      <c r="V88" s="122">
        <f t="shared" ref="V88" si="73">SUM(V89:V96)</f>
        <v>0</v>
      </c>
      <c r="W88" s="122">
        <f t="shared" ref="W88" si="74">SUM(W89:W96)</f>
        <v>0</v>
      </c>
      <c r="X88" s="122">
        <f t="shared" ref="X88" si="75">SUM(X89:X96)</f>
        <v>0</v>
      </c>
      <c r="Y88" s="122">
        <f t="shared" ref="Y88" si="76">SUM(Y89:Y96)</f>
        <v>0</v>
      </c>
      <c r="Z88" s="122">
        <f t="shared" ref="Z88" si="77">SUM(Z89:Z96)</f>
        <v>0</v>
      </c>
      <c r="AA88" s="122">
        <f t="shared" ref="AA88" si="78">SUM(AA89:AA96)</f>
        <v>0</v>
      </c>
      <c r="AB88" s="122">
        <f t="shared" ref="AB88" si="79">SUM(AB89:AB96)</f>
        <v>0</v>
      </c>
      <c r="AC88" s="122">
        <f t="shared" ref="AC88" si="80">SUM(AC89:AC96)</f>
        <v>0</v>
      </c>
      <c r="AD88" s="122">
        <f t="shared" ref="AD88" si="81">SUM(AD89:AD96)</f>
        <v>0</v>
      </c>
      <c r="AE88" s="122">
        <f t="shared" ref="AE88" si="82">SUM(AE89:AE96)</f>
        <v>0</v>
      </c>
      <c r="AF88" s="122">
        <f t="shared" ref="AF88" si="83">SUM(AF89:AF96)</f>
        <v>0</v>
      </c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</row>
    <row r="89" spans="1:91" ht="16.5" x14ac:dyDescent="0.3">
      <c r="A89" s="48"/>
      <c r="B89" s="48"/>
      <c r="C89" s="62"/>
      <c r="D89" s="63">
        <v>60251</v>
      </c>
      <c r="E89" s="63" t="s">
        <v>134</v>
      </c>
      <c r="F89" s="65">
        <f t="shared" ref="F89:F96" si="84">SUM(U89:AF89)</f>
        <v>0</v>
      </c>
      <c r="G89" s="65">
        <f t="shared" ref="G89:G96" si="85">U89</f>
        <v>0</v>
      </c>
      <c r="H89" s="67">
        <f t="shared" si="54"/>
        <v>0</v>
      </c>
      <c r="I89" s="54"/>
      <c r="J89" s="54"/>
      <c r="K89" s="54"/>
      <c r="L89" s="69"/>
      <c r="M89" s="54"/>
      <c r="N89" s="54"/>
      <c r="O89" s="54"/>
      <c r="P89" s="54"/>
      <c r="Q89" s="55"/>
      <c r="R89" s="54"/>
      <c r="S89" s="54"/>
      <c r="T89" s="54"/>
      <c r="U89" s="54"/>
      <c r="V89" s="54"/>
      <c r="W89" s="54"/>
      <c r="X89" s="69"/>
      <c r="Y89" s="54"/>
      <c r="Z89" s="56"/>
      <c r="AA89" s="54"/>
      <c r="AB89" s="54"/>
      <c r="AC89" s="54"/>
      <c r="AD89" s="54"/>
      <c r="AE89" s="54"/>
      <c r="AF89" s="54"/>
    </row>
    <row r="90" spans="1:91" ht="16.5" x14ac:dyDescent="0.3">
      <c r="A90" s="48"/>
      <c r="B90" s="48"/>
      <c r="C90" s="62"/>
      <c r="D90" s="63">
        <v>6025200</v>
      </c>
      <c r="E90" s="63" t="s">
        <v>135</v>
      </c>
      <c r="F90" s="65">
        <f>SUM(U90:AF90)</f>
        <v>0</v>
      </c>
      <c r="G90" s="65">
        <f t="shared" si="85"/>
        <v>0</v>
      </c>
      <c r="H90" s="67">
        <f t="shared" si="54"/>
        <v>0</v>
      </c>
      <c r="I90" s="54"/>
      <c r="J90" s="54"/>
      <c r="K90" s="54"/>
      <c r="L90" s="69"/>
      <c r="M90" s="54"/>
      <c r="N90" s="54"/>
      <c r="O90" s="54"/>
      <c r="P90" s="54"/>
      <c r="Q90" s="55"/>
      <c r="R90" s="54"/>
      <c r="S90" s="54"/>
      <c r="T90" s="54"/>
      <c r="U90" s="54"/>
      <c r="V90" s="54"/>
      <c r="W90" s="54"/>
      <c r="X90" s="69"/>
      <c r="Y90" s="54"/>
      <c r="Z90" s="56"/>
      <c r="AA90" s="54"/>
      <c r="AB90" s="54"/>
      <c r="AC90" s="54"/>
      <c r="AD90" s="54"/>
      <c r="AE90" s="54"/>
      <c r="AF90" s="54"/>
    </row>
    <row r="91" spans="1:91" ht="16.5" x14ac:dyDescent="0.3">
      <c r="A91" s="48"/>
      <c r="B91" s="48"/>
      <c r="C91" s="62"/>
      <c r="D91" s="63">
        <v>6025300</v>
      </c>
      <c r="E91" s="63" t="s">
        <v>136</v>
      </c>
      <c r="F91" s="65">
        <f t="shared" si="84"/>
        <v>0</v>
      </c>
      <c r="G91" s="65">
        <f t="shared" si="85"/>
        <v>0</v>
      </c>
      <c r="H91" s="67">
        <f t="shared" si="54"/>
        <v>0</v>
      </c>
      <c r="I91" s="54"/>
      <c r="J91" s="54"/>
      <c r="K91" s="54"/>
      <c r="L91" s="69"/>
      <c r="M91" s="54"/>
      <c r="N91" s="54"/>
      <c r="O91" s="54"/>
      <c r="P91" s="54"/>
      <c r="Q91" s="55"/>
      <c r="R91" s="54"/>
      <c r="S91" s="54"/>
      <c r="T91" s="54"/>
      <c r="U91" s="54"/>
      <c r="V91" s="54"/>
      <c r="W91" s="54"/>
      <c r="X91" s="69"/>
      <c r="Y91" s="54"/>
      <c r="Z91" s="56"/>
      <c r="AA91" s="54"/>
      <c r="AB91" s="54"/>
      <c r="AC91" s="54"/>
      <c r="AD91" s="54"/>
      <c r="AE91" s="54"/>
      <c r="AF91" s="54"/>
    </row>
    <row r="92" spans="1:91" ht="16.5" x14ac:dyDescent="0.3">
      <c r="A92" s="48"/>
      <c r="B92" s="48"/>
      <c r="C92" s="62"/>
      <c r="D92" s="63">
        <v>6025400</v>
      </c>
      <c r="E92" s="63" t="s">
        <v>137</v>
      </c>
      <c r="F92" s="65">
        <f t="shared" si="84"/>
        <v>0</v>
      </c>
      <c r="G92" s="65">
        <f t="shared" si="85"/>
        <v>0</v>
      </c>
      <c r="H92" s="67">
        <f t="shared" si="54"/>
        <v>0</v>
      </c>
      <c r="I92" s="54"/>
      <c r="J92" s="54"/>
      <c r="K92" s="54"/>
      <c r="L92" s="69"/>
      <c r="M92" s="54"/>
      <c r="N92" s="54"/>
      <c r="O92" s="54"/>
      <c r="P92" s="54"/>
      <c r="Q92" s="55"/>
      <c r="R92" s="54"/>
      <c r="S92" s="54"/>
      <c r="T92" s="54"/>
      <c r="U92" s="54"/>
      <c r="V92" s="54"/>
      <c r="W92" s="54"/>
      <c r="X92" s="69"/>
      <c r="Y92" s="54"/>
      <c r="Z92" s="56"/>
      <c r="AA92" s="54"/>
      <c r="AB92" s="54"/>
      <c r="AC92" s="54"/>
      <c r="AD92" s="54"/>
      <c r="AE92" s="54"/>
      <c r="AF92" s="54"/>
    </row>
    <row r="93" spans="1:91" ht="16.5" x14ac:dyDescent="0.3">
      <c r="A93" s="48"/>
      <c r="B93" s="48"/>
      <c r="C93" s="62"/>
      <c r="D93" s="63">
        <v>6025500</v>
      </c>
      <c r="E93" s="63" t="s">
        <v>138</v>
      </c>
      <c r="F93" s="65">
        <f t="shared" si="84"/>
        <v>0</v>
      </c>
      <c r="G93" s="65">
        <f t="shared" si="85"/>
        <v>0</v>
      </c>
      <c r="H93" s="67">
        <f t="shared" si="54"/>
        <v>0</v>
      </c>
      <c r="I93" s="54"/>
      <c r="J93" s="54"/>
      <c r="K93" s="54"/>
      <c r="L93" s="69"/>
      <c r="M93" s="54"/>
      <c r="N93" s="54"/>
      <c r="O93" s="54"/>
      <c r="P93" s="54"/>
      <c r="Q93" s="55"/>
      <c r="R93" s="54"/>
      <c r="S93" s="54"/>
      <c r="T93" s="54"/>
      <c r="U93" s="54"/>
      <c r="V93" s="54"/>
      <c r="W93" s="54"/>
      <c r="X93" s="69"/>
      <c r="Y93" s="54"/>
      <c r="Z93" s="56"/>
      <c r="AA93" s="54"/>
      <c r="AB93" s="54"/>
      <c r="AC93" s="54"/>
      <c r="AD93" s="54"/>
      <c r="AE93" s="54"/>
      <c r="AF93" s="54"/>
    </row>
    <row r="94" spans="1:91" ht="16.5" x14ac:dyDescent="0.3">
      <c r="A94" s="48"/>
      <c r="B94" s="48"/>
      <c r="C94" s="62"/>
      <c r="D94" s="63">
        <v>6025600</v>
      </c>
      <c r="E94" s="63" t="s">
        <v>139</v>
      </c>
      <c r="F94" s="65">
        <f t="shared" si="84"/>
        <v>0</v>
      </c>
      <c r="G94" s="65">
        <f t="shared" si="85"/>
        <v>0</v>
      </c>
      <c r="H94" s="67">
        <f t="shared" si="54"/>
        <v>0</v>
      </c>
      <c r="I94" s="54"/>
      <c r="J94" s="54"/>
      <c r="K94" s="54"/>
      <c r="L94" s="69"/>
      <c r="M94" s="54"/>
      <c r="N94" s="54"/>
      <c r="O94" s="54"/>
      <c r="P94" s="54"/>
      <c r="Q94" s="55"/>
      <c r="R94" s="54"/>
      <c r="S94" s="54"/>
      <c r="T94" s="54"/>
      <c r="U94" s="54"/>
      <c r="V94" s="54"/>
      <c r="W94" s="54"/>
      <c r="X94" s="69"/>
      <c r="Y94" s="54"/>
      <c r="Z94" s="56"/>
      <c r="AA94" s="54"/>
      <c r="AB94" s="54"/>
      <c r="AC94" s="54"/>
      <c r="AD94" s="54"/>
      <c r="AE94" s="54"/>
      <c r="AF94" s="54"/>
    </row>
    <row r="95" spans="1:91" ht="16.5" x14ac:dyDescent="0.3">
      <c r="A95" s="48"/>
      <c r="B95" s="48"/>
      <c r="C95" s="62"/>
      <c r="D95" s="63">
        <v>6025700</v>
      </c>
      <c r="E95" s="63" t="s">
        <v>140</v>
      </c>
      <c r="F95" s="65">
        <f t="shared" si="84"/>
        <v>0</v>
      </c>
      <c r="G95" s="65">
        <f t="shared" si="85"/>
        <v>0</v>
      </c>
      <c r="H95" s="67">
        <f t="shared" si="54"/>
        <v>0</v>
      </c>
      <c r="I95" s="54"/>
      <c r="J95" s="54"/>
      <c r="K95" s="54"/>
      <c r="L95" s="69"/>
      <c r="M95" s="54"/>
      <c r="N95" s="54"/>
      <c r="O95" s="54"/>
      <c r="P95" s="54"/>
      <c r="Q95" s="55"/>
      <c r="R95" s="54"/>
      <c r="S95" s="54"/>
      <c r="T95" s="54"/>
      <c r="U95" s="54"/>
      <c r="V95" s="54"/>
      <c r="W95" s="54"/>
      <c r="X95" s="69"/>
      <c r="Y95" s="54"/>
      <c r="Z95" s="56"/>
      <c r="AA95" s="54"/>
      <c r="AB95" s="54"/>
      <c r="AC95" s="54"/>
      <c r="AD95" s="54"/>
      <c r="AE95" s="54"/>
      <c r="AF95" s="54"/>
    </row>
    <row r="96" spans="1:91" ht="16.5" x14ac:dyDescent="0.3">
      <c r="A96" s="48"/>
      <c r="B96" s="48"/>
      <c r="C96" s="62"/>
      <c r="D96" s="63">
        <v>6025800</v>
      </c>
      <c r="E96" s="63" t="s">
        <v>141</v>
      </c>
      <c r="F96" s="65">
        <f t="shared" si="84"/>
        <v>0</v>
      </c>
      <c r="G96" s="65">
        <f t="shared" si="85"/>
        <v>0</v>
      </c>
      <c r="H96" s="67">
        <f t="shared" si="54"/>
        <v>0</v>
      </c>
      <c r="I96" s="54"/>
      <c r="J96" s="54"/>
      <c r="K96" s="54"/>
      <c r="L96" s="69"/>
      <c r="M96" s="54"/>
      <c r="N96" s="54"/>
      <c r="O96" s="54"/>
      <c r="P96" s="54"/>
      <c r="Q96" s="55"/>
      <c r="R96" s="54"/>
      <c r="S96" s="54"/>
      <c r="T96" s="54"/>
      <c r="U96" s="54"/>
      <c r="V96" s="54"/>
      <c r="W96" s="54"/>
      <c r="X96" s="69"/>
      <c r="Y96" s="54"/>
      <c r="Z96" s="56"/>
      <c r="AA96" s="54"/>
      <c r="AB96" s="54"/>
      <c r="AC96" s="54"/>
      <c r="AD96" s="54"/>
      <c r="AE96" s="54"/>
      <c r="AF96" s="54"/>
    </row>
    <row r="97" spans="1:91" s="14" customFormat="1" ht="16.5" x14ac:dyDescent="0.25">
      <c r="A97" s="109"/>
      <c r="B97" s="109"/>
      <c r="C97" s="110"/>
      <c r="D97" s="111">
        <v>6026</v>
      </c>
      <c r="E97" s="111" t="s">
        <v>42</v>
      </c>
      <c r="F97" s="113">
        <f>SUM(F98:F102)</f>
        <v>96120</v>
      </c>
      <c r="G97" s="113">
        <f t="shared" ref="G97:AF97" si="86">SUM(G98:G102)</f>
        <v>96120</v>
      </c>
      <c r="H97" s="67">
        <f t="shared" si="54"/>
        <v>96120</v>
      </c>
      <c r="I97" s="113">
        <f t="shared" si="86"/>
        <v>0</v>
      </c>
      <c r="J97" s="113">
        <f t="shared" si="86"/>
        <v>0</v>
      </c>
      <c r="K97" s="113">
        <f t="shared" si="86"/>
        <v>0</v>
      </c>
      <c r="L97" s="113">
        <f t="shared" si="86"/>
        <v>0</v>
      </c>
      <c r="M97" s="113">
        <f t="shared" si="86"/>
        <v>0</v>
      </c>
      <c r="N97" s="113">
        <f t="shared" si="86"/>
        <v>0</v>
      </c>
      <c r="O97" s="113">
        <f t="shared" si="86"/>
        <v>0</v>
      </c>
      <c r="P97" s="113">
        <f t="shared" si="86"/>
        <v>0</v>
      </c>
      <c r="Q97" s="113">
        <f t="shared" si="86"/>
        <v>0</v>
      </c>
      <c r="R97" s="113">
        <f t="shared" si="86"/>
        <v>0</v>
      </c>
      <c r="S97" s="113">
        <f t="shared" si="86"/>
        <v>96120</v>
      </c>
      <c r="T97" s="113">
        <f t="shared" si="86"/>
        <v>0</v>
      </c>
      <c r="U97" s="113">
        <f t="shared" si="86"/>
        <v>0</v>
      </c>
      <c r="V97" s="113">
        <f t="shared" si="86"/>
        <v>0</v>
      </c>
      <c r="W97" s="113">
        <f t="shared" si="86"/>
        <v>0</v>
      </c>
      <c r="X97" s="113">
        <f t="shared" si="86"/>
        <v>0</v>
      </c>
      <c r="Y97" s="113">
        <f t="shared" si="86"/>
        <v>0</v>
      </c>
      <c r="Z97" s="113">
        <f t="shared" si="86"/>
        <v>0</v>
      </c>
      <c r="AA97" s="113">
        <f t="shared" si="86"/>
        <v>0</v>
      </c>
      <c r="AB97" s="113">
        <f t="shared" si="86"/>
        <v>0</v>
      </c>
      <c r="AC97" s="113">
        <f t="shared" si="86"/>
        <v>0</v>
      </c>
      <c r="AD97" s="113">
        <f t="shared" si="86"/>
        <v>0</v>
      </c>
      <c r="AE97" s="113">
        <f t="shared" si="86"/>
        <v>0</v>
      </c>
      <c r="AF97" s="113">
        <f t="shared" si="86"/>
        <v>0</v>
      </c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</row>
    <row r="98" spans="1:91" ht="16.5" x14ac:dyDescent="0.3">
      <c r="A98" s="48"/>
      <c r="B98" s="48"/>
      <c r="C98" s="62"/>
      <c r="D98" s="63">
        <v>6026100</v>
      </c>
      <c r="E98" s="63" t="s">
        <v>43</v>
      </c>
      <c r="F98" s="65">
        <f t="shared" ref="F98:F101" si="87">SUM(U98:AF98)</f>
        <v>0</v>
      </c>
      <c r="G98" s="65">
        <f t="shared" ref="G98:G101" si="88">U98</f>
        <v>0</v>
      </c>
      <c r="H98" s="67">
        <f t="shared" si="54"/>
        <v>0</v>
      </c>
      <c r="I98" s="54"/>
      <c r="J98" s="54"/>
      <c r="K98" s="54"/>
      <c r="L98" s="69"/>
      <c r="M98" s="54"/>
      <c r="N98" s="54"/>
      <c r="O98" s="54"/>
      <c r="P98" s="54"/>
      <c r="Q98" s="55"/>
      <c r="R98" s="54"/>
      <c r="S98" s="54"/>
      <c r="T98" s="54"/>
      <c r="U98" s="54"/>
      <c r="V98" s="54"/>
      <c r="W98" s="54"/>
      <c r="X98" s="69"/>
      <c r="Y98" s="54"/>
      <c r="Z98" s="56"/>
      <c r="AA98" s="54"/>
      <c r="AB98" s="54"/>
      <c r="AC98" s="54"/>
      <c r="AD98" s="54"/>
      <c r="AE98" s="54"/>
      <c r="AF98" s="54"/>
    </row>
    <row r="99" spans="1:91" ht="16.5" x14ac:dyDescent="0.3">
      <c r="A99" s="48"/>
      <c r="B99" s="48"/>
      <c r="C99" s="62"/>
      <c r="D99" s="63">
        <v>6026200</v>
      </c>
      <c r="E99" s="63" t="s">
        <v>44</v>
      </c>
      <c r="F99" s="65">
        <f t="shared" si="87"/>
        <v>0</v>
      </c>
      <c r="G99" s="65">
        <f t="shared" si="88"/>
        <v>0</v>
      </c>
      <c r="H99" s="67">
        <f t="shared" si="54"/>
        <v>0</v>
      </c>
      <c r="I99" s="54"/>
      <c r="J99" s="54"/>
      <c r="K99" s="54"/>
      <c r="L99" s="69"/>
      <c r="M99" s="54"/>
      <c r="N99" s="54"/>
      <c r="O99" s="54"/>
      <c r="P99" s="54"/>
      <c r="Q99" s="55"/>
      <c r="R99" s="54"/>
      <c r="S99" s="54"/>
      <c r="T99" s="54"/>
      <c r="U99" s="54"/>
      <c r="V99" s="54"/>
      <c r="W99" s="54"/>
      <c r="X99" s="69"/>
      <c r="Y99" s="54"/>
      <c r="Z99" s="56"/>
      <c r="AA99" s="54"/>
      <c r="AB99" s="54"/>
      <c r="AC99" s="54"/>
      <c r="AD99" s="54"/>
      <c r="AE99" s="54"/>
      <c r="AF99" s="54"/>
    </row>
    <row r="100" spans="1:91" ht="16.5" x14ac:dyDescent="0.3">
      <c r="A100" s="48"/>
      <c r="B100" s="48"/>
      <c r="C100" s="62"/>
      <c r="D100" s="63">
        <v>6026300</v>
      </c>
      <c r="E100" s="63" t="s">
        <v>142</v>
      </c>
      <c r="F100" s="65">
        <f t="shared" si="87"/>
        <v>0</v>
      </c>
      <c r="G100" s="65">
        <f t="shared" si="88"/>
        <v>0</v>
      </c>
      <c r="H100" s="67">
        <f t="shared" si="54"/>
        <v>0</v>
      </c>
      <c r="I100" s="54"/>
      <c r="J100" s="54"/>
      <c r="K100" s="54"/>
      <c r="L100" s="69"/>
      <c r="M100" s="54"/>
      <c r="N100" s="54"/>
      <c r="O100" s="54"/>
      <c r="P100" s="54"/>
      <c r="Q100" s="55"/>
      <c r="R100" s="54"/>
      <c r="S100" s="54"/>
      <c r="T100" s="54"/>
      <c r="U100" s="54"/>
      <c r="V100" s="54"/>
      <c r="W100" s="54"/>
      <c r="X100" s="69"/>
      <c r="Y100" s="54"/>
      <c r="Z100" s="56"/>
      <c r="AA100" s="54"/>
      <c r="AB100" s="54"/>
      <c r="AC100" s="54"/>
      <c r="AD100" s="54"/>
      <c r="AE100" s="54"/>
      <c r="AF100" s="54"/>
    </row>
    <row r="101" spans="1:91" ht="16.5" x14ac:dyDescent="0.3">
      <c r="A101" s="48"/>
      <c r="B101" s="48"/>
      <c r="C101" s="62"/>
      <c r="D101" s="63">
        <v>6026400</v>
      </c>
      <c r="E101" s="63" t="s">
        <v>143</v>
      </c>
      <c r="F101" s="65">
        <f t="shared" si="87"/>
        <v>0</v>
      </c>
      <c r="G101" s="65">
        <f t="shared" si="88"/>
        <v>0</v>
      </c>
      <c r="H101" s="67">
        <f t="shared" si="54"/>
        <v>0</v>
      </c>
      <c r="I101" s="54"/>
      <c r="J101" s="54"/>
      <c r="K101" s="54"/>
      <c r="L101" s="69"/>
      <c r="M101" s="54"/>
      <c r="N101" s="54"/>
      <c r="O101" s="54"/>
      <c r="P101" s="54"/>
      <c r="Q101" s="55"/>
      <c r="R101" s="54"/>
      <c r="S101" s="54"/>
      <c r="T101" s="54"/>
      <c r="U101" s="54"/>
      <c r="V101" s="54"/>
      <c r="W101" s="54"/>
      <c r="X101" s="69"/>
      <c r="Y101" s="54"/>
      <c r="Z101" s="56"/>
      <c r="AA101" s="54"/>
      <c r="AB101" s="54"/>
      <c r="AC101" s="54"/>
      <c r="AD101" s="54"/>
      <c r="AE101" s="54"/>
      <c r="AF101" s="54"/>
    </row>
    <row r="102" spans="1:91" ht="16.5" x14ac:dyDescent="0.3">
      <c r="A102" s="48"/>
      <c r="B102" s="48"/>
      <c r="C102" s="62"/>
      <c r="D102" s="63">
        <v>6026500</v>
      </c>
      <c r="E102" s="63" t="s">
        <v>159</v>
      </c>
      <c r="F102" s="65">
        <v>96120</v>
      </c>
      <c r="G102" s="165">
        <v>96120</v>
      </c>
      <c r="H102" s="67">
        <f t="shared" si="54"/>
        <v>96120</v>
      </c>
      <c r="I102" s="54"/>
      <c r="J102" s="54"/>
      <c r="K102" s="54"/>
      <c r="L102" s="69"/>
      <c r="M102" s="54"/>
      <c r="N102" s="54"/>
      <c r="O102" s="54"/>
      <c r="P102" s="54"/>
      <c r="Q102" s="55"/>
      <c r="R102" s="54"/>
      <c r="S102" s="54">
        <v>96120</v>
      </c>
      <c r="T102" s="54"/>
      <c r="U102" s="54"/>
      <c r="V102" s="54"/>
      <c r="W102" s="54"/>
      <c r="X102" s="69"/>
      <c r="Y102" s="54"/>
      <c r="Z102" s="56"/>
      <c r="AA102" s="54"/>
      <c r="AB102" s="54"/>
      <c r="AC102" s="54"/>
      <c r="AD102" s="54"/>
      <c r="AE102" s="54"/>
      <c r="AF102" s="54"/>
    </row>
    <row r="103" spans="1:91" s="14" customFormat="1" ht="16.5" x14ac:dyDescent="0.25">
      <c r="A103" s="109"/>
      <c r="B103" s="109"/>
      <c r="C103" s="110"/>
      <c r="D103" s="123">
        <v>6027</v>
      </c>
      <c r="E103" s="111" t="s">
        <v>45</v>
      </c>
      <c r="F103" s="113">
        <f>SUM(F104:F109)</f>
        <v>163000</v>
      </c>
      <c r="G103" s="113">
        <f t="shared" ref="G103:AF103" si="89">SUM(G104:G109)</f>
        <v>163000</v>
      </c>
      <c r="H103" s="67">
        <f t="shared" si="54"/>
        <v>163000</v>
      </c>
      <c r="I103" s="113">
        <f t="shared" si="89"/>
        <v>0</v>
      </c>
      <c r="J103" s="113">
        <f t="shared" si="89"/>
        <v>0</v>
      </c>
      <c r="K103" s="113">
        <f t="shared" si="89"/>
        <v>0</v>
      </c>
      <c r="L103" s="113">
        <f t="shared" si="89"/>
        <v>0</v>
      </c>
      <c r="M103" s="113">
        <f t="shared" si="89"/>
        <v>0</v>
      </c>
      <c r="N103" s="113">
        <f t="shared" si="89"/>
        <v>0</v>
      </c>
      <c r="O103" s="113">
        <f t="shared" si="89"/>
        <v>0</v>
      </c>
      <c r="P103" s="113">
        <f t="shared" si="89"/>
        <v>0</v>
      </c>
      <c r="Q103" s="113">
        <f t="shared" si="89"/>
        <v>0</v>
      </c>
      <c r="R103" s="113">
        <f t="shared" si="89"/>
        <v>0</v>
      </c>
      <c r="S103" s="113">
        <f t="shared" si="89"/>
        <v>0</v>
      </c>
      <c r="T103" s="113">
        <f t="shared" si="89"/>
        <v>163000</v>
      </c>
      <c r="U103" s="113">
        <f t="shared" si="89"/>
        <v>0</v>
      </c>
      <c r="V103" s="113">
        <f t="shared" si="89"/>
        <v>0</v>
      </c>
      <c r="W103" s="113">
        <f t="shared" si="89"/>
        <v>0</v>
      </c>
      <c r="X103" s="113">
        <f t="shared" si="89"/>
        <v>0</v>
      </c>
      <c r="Y103" s="113">
        <f t="shared" si="89"/>
        <v>0</v>
      </c>
      <c r="Z103" s="113">
        <f t="shared" si="89"/>
        <v>0</v>
      </c>
      <c r="AA103" s="113">
        <f t="shared" si="89"/>
        <v>0</v>
      </c>
      <c r="AB103" s="113">
        <f t="shared" si="89"/>
        <v>0</v>
      </c>
      <c r="AC103" s="113">
        <f t="shared" si="89"/>
        <v>0</v>
      </c>
      <c r="AD103" s="113">
        <f t="shared" si="89"/>
        <v>0</v>
      </c>
      <c r="AE103" s="113">
        <f t="shared" si="89"/>
        <v>0</v>
      </c>
      <c r="AF103" s="113">
        <f t="shared" si="89"/>
        <v>0</v>
      </c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</row>
    <row r="104" spans="1:91" ht="16.5" x14ac:dyDescent="0.3">
      <c r="A104" s="48"/>
      <c r="B104" s="48"/>
      <c r="C104" s="62"/>
      <c r="D104" s="63">
        <v>6027100</v>
      </c>
      <c r="E104" s="63" t="s">
        <v>144</v>
      </c>
      <c r="F104" s="65">
        <f t="shared" ref="F104:F108" si="90">SUM(U104:AF104)</f>
        <v>0</v>
      </c>
      <c r="G104" s="65">
        <f t="shared" ref="G104:G109" si="91">U104</f>
        <v>0</v>
      </c>
      <c r="H104" s="67">
        <f t="shared" si="54"/>
        <v>0</v>
      </c>
      <c r="I104" s="53"/>
      <c r="J104" s="53"/>
      <c r="K104" s="53"/>
      <c r="L104" s="54"/>
      <c r="M104" s="54"/>
      <c r="N104" s="54"/>
      <c r="O104" s="54"/>
      <c r="P104" s="54"/>
      <c r="Q104" s="55"/>
      <c r="R104" s="54"/>
      <c r="S104" s="54"/>
      <c r="T104" s="54"/>
      <c r="U104" s="53"/>
      <c r="V104" s="53"/>
      <c r="W104" s="53"/>
      <c r="X104" s="54"/>
      <c r="Y104" s="54"/>
      <c r="Z104" s="56"/>
      <c r="AA104" s="54"/>
      <c r="AB104" s="54"/>
      <c r="AC104" s="54"/>
      <c r="AD104" s="54"/>
      <c r="AE104" s="54"/>
      <c r="AF104" s="54"/>
    </row>
    <row r="105" spans="1:91" ht="16.5" x14ac:dyDescent="0.3">
      <c r="A105" s="48"/>
      <c r="B105" s="48"/>
      <c r="C105" s="62"/>
      <c r="D105" s="63">
        <v>6027200</v>
      </c>
      <c r="E105" s="63" t="s">
        <v>145</v>
      </c>
      <c r="F105" s="65">
        <f t="shared" si="90"/>
        <v>0</v>
      </c>
      <c r="G105" s="65">
        <f t="shared" si="91"/>
        <v>0</v>
      </c>
      <c r="H105" s="67">
        <f t="shared" si="54"/>
        <v>0</v>
      </c>
      <c r="I105" s="53"/>
      <c r="J105" s="53"/>
      <c r="K105" s="53"/>
      <c r="L105" s="54"/>
      <c r="M105" s="54"/>
      <c r="N105" s="54"/>
      <c r="O105" s="54"/>
      <c r="P105" s="54"/>
      <c r="Q105" s="55"/>
      <c r="R105" s="54"/>
      <c r="S105" s="54"/>
      <c r="T105" s="54"/>
      <c r="U105" s="53"/>
      <c r="V105" s="53"/>
      <c r="W105" s="53"/>
      <c r="X105" s="54"/>
      <c r="Y105" s="54"/>
      <c r="Z105" s="56"/>
      <c r="AA105" s="54"/>
      <c r="AB105" s="54"/>
      <c r="AC105" s="54"/>
      <c r="AD105" s="54"/>
      <c r="AE105" s="54"/>
      <c r="AF105" s="54"/>
    </row>
    <row r="106" spans="1:91" ht="16.5" x14ac:dyDescent="0.3">
      <c r="A106" s="48"/>
      <c r="B106" s="48"/>
      <c r="C106" s="62"/>
      <c r="D106" s="63">
        <v>6027300</v>
      </c>
      <c r="E106" s="63" t="s">
        <v>46</v>
      </c>
      <c r="F106" s="65">
        <f t="shared" si="90"/>
        <v>0</v>
      </c>
      <c r="G106" s="65">
        <f t="shared" si="91"/>
        <v>0</v>
      </c>
      <c r="H106" s="67">
        <f t="shared" si="54"/>
        <v>0</v>
      </c>
      <c r="I106" s="53"/>
      <c r="J106" s="53"/>
      <c r="K106" s="53"/>
      <c r="L106" s="54"/>
      <c r="M106" s="54"/>
      <c r="N106" s="54"/>
      <c r="O106" s="54"/>
      <c r="P106" s="54"/>
      <c r="Q106" s="55"/>
      <c r="R106" s="54"/>
      <c r="S106" s="54"/>
      <c r="T106" s="54"/>
      <c r="U106" s="53"/>
      <c r="V106" s="53"/>
      <c r="W106" s="53"/>
      <c r="X106" s="54"/>
      <c r="Y106" s="54"/>
      <c r="Z106" s="56"/>
      <c r="AA106" s="54"/>
      <c r="AB106" s="54"/>
      <c r="AC106" s="54"/>
      <c r="AD106" s="54"/>
      <c r="AE106" s="54"/>
      <c r="AF106" s="54"/>
    </row>
    <row r="107" spans="1:91" ht="27" customHeight="1" x14ac:dyDescent="0.3">
      <c r="A107" s="48"/>
      <c r="B107" s="48"/>
      <c r="C107" s="62"/>
      <c r="D107" s="63">
        <v>6027400</v>
      </c>
      <c r="E107" s="153" t="s">
        <v>146</v>
      </c>
      <c r="F107" s="65">
        <v>163000</v>
      </c>
      <c r="G107" s="165">
        <v>163000</v>
      </c>
      <c r="H107" s="67">
        <f t="shared" si="54"/>
        <v>163000</v>
      </c>
      <c r="I107" s="53"/>
      <c r="J107" s="53"/>
      <c r="K107" s="53"/>
      <c r="L107" s="54"/>
      <c r="M107" s="54"/>
      <c r="N107" s="54"/>
      <c r="O107" s="54"/>
      <c r="P107" s="54"/>
      <c r="Q107" s="55"/>
      <c r="R107" s="54"/>
      <c r="S107" s="54"/>
      <c r="T107" s="54">
        <v>163000</v>
      </c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4"/>
    </row>
    <row r="108" spans="1:91" s="11" customFormat="1" ht="16.5" x14ac:dyDescent="0.3">
      <c r="A108" s="70"/>
      <c r="B108" s="70"/>
      <c r="C108" s="71"/>
      <c r="D108" s="72">
        <v>6027500</v>
      </c>
      <c r="E108" s="72" t="s">
        <v>147</v>
      </c>
      <c r="F108" s="65">
        <f t="shared" si="90"/>
        <v>0</v>
      </c>
      <c r="G108" s="65">
        <f t="shared" si="91"/>
        <v>0</v>
      </c>
      <c r="H108" s="67">
        <f t="shared" si="54"/>
        <v>0</v>
      </c>
      <c r="I108" s="53"/>
      <c r="J108" s="53"/>
      <c r="K108" s="53"/>
      <c r="L108" s="53" t="s">
        <v>157</v>
      </c>
      <c r="M108" s="54"/>
      <c r="N108" s="54"/>
      <c r="O108" s="54"/>
      <c r="P108" s="54"/>
      <c r="Q108" s="55"/>
      <c r="R108" s="54"/>
      <c r="S108" s="54"/>
      <c r="T108" s="54"/>
      <c r="U108" s="53"/>
      <c r="V108" s="53"/>
      <c r="W108" s="53"/>
      <c r="X108" s="54"/>
      <c r="Y108" s="54"/>
      <c r="Z108" s="56"/>
      <c r="AA108" s="54"/>
      <c r="AB108" s="54"/>
      <c r="AC108" s="54"/>
      <c r="AD108" s="54"/>
      <c r="AE108" s="54"/>
      <c r="AF108" s="54"/>
    </row>
    <row r="109" spans="1:91" ht="16.5" x14ac:dyDescent="0.3">
      <c r="A109" s="48"/>
      <c r="B109" s="48"/>
      <c r="C109" s="62"/>
      <c r="D109" s="63">
        <v>6027900</v>
      </c>
      <c r="E109" s="63" t="s">
        <v>148</v>
      </c>
      <c r="F109" s="65"/>
      <c r="G109" s="65">
        <f t="shared" si="91"/>
        <v>0</v>
      </c>
      <c r="H109" s="67">
        <f t="shared" si="54"/>
        <v>0</v>
      </c>
      <c r="I109" s="53"/>
      <c r="J109" s="53"/>
      <c r="K109" s="53"/>
      <c r="L109" s="53" t="s">
        <v>157</v>
      </c>
      <c r="M109" s="54"/>
      <c r="N109" s="54"/>
      <c r="O109" s="54"/>
      <c r="P109" s="54"/>
      <c r="Q109" s="55"/>
      <c r="R109" s="54"/>
      <c r="S109" s="54"/>
      <c r="T109" s="54"/>
      <c r="U109" s="53"/>
      <c r="V109" s="53"/>
      <c r="W109" s="53"/>
      <c r="X109" s="54"/>
      <c r="Y109" s="54"/>
      <c r="Z109" s="56"/>
      <c r="AA109" s="54"/>
      <c r="AB109" s="54"/>
      <c r="AC109" s="54"/>
      <c r="AD109" s="54"/>
      <c r="AE109" s="54"/>
      <c r="AF109" s="54"/>
    </row>
    <row r="110" spans="1:91" s="14" customFormat="1" ht="16.5" x14ac:dyDescent="0.25">
      <c r="A110" s="109"/>
      <c r="B110" s="109"/>
      <c r="C110" s="110"/>
      <c r="D110" s="123">
        <v>6028</v>
      </c>
      <c r="E110" s="111" t="s">
        <v>47</v>
      </c>
      <c r="F110" s="124">
        <f>SUM(F111:F112)</f>
        <v>0</v>
      </c>
      <c r="G110" s="124">
        <f t="shared" ref="G110:AF110" si="92">SUM(G111:G112)</f>
        <v>0</v>
      </c>
      <c r="H110" s="67">
        <f t="shared" si="54"/>
        <v>0</v>
      </c>
      <c r="I110" s="124">
        <f t="shared" si="92"/>
        <v>0</v>
      </c>
      <c r="J110" s="124">
        <f t="shared" si="92"/>
        <v>0</v>
      </c>
      <c r="K110" s="124">
        <f t="shared" si="92"/>
        <v>0</v>
      </c>
      <c r="L110" s="124">
        <f t="shared" si="92"/>
        <v>0</v>
      </c>
      <c r="M110" s="124">
        <f t="shared" si="92"/>
        <v>0</v>
      </c>
      <c r="N110" s="124">
        <f t="shared" si="92"/>
        <v>0</v>
      </c>
      <c r="O110" s="124">
        <f t="shared" si="92"/>
        <v>0</v>
      </c>
      <c r="P110" s="124">
        <f t="shared" si="92"/>
        <v>0</v>
      </c>
      <c r="Q110" s="124">
        <f t="shared" si="92"/>
        <v>0</v>
      </c>
      <c r="R110" s="124">
        <f t="shared" si="92"/>
        <v>0</v>
      </c>
      <c r="S110" s="124">
        <f t="shared" si="92"/>
        <v>0</v>
      </c>
      <c r="T110" s="124">
        <f t="shared" si="92"/>
        <v>0</v>
      </c>
      <c r="U110" s="124">
        <f t="shared" si="92"/>
        <v>0</v>
      </c>
      <c r="V110" s="124">
        <f t="shared" si="92"/>
        <v>0</v>
      </c>
      <c r="W110" s="124">
        <f t="shared" si="92"/>
        <v>0</v>
      </c>
      <c r="X110" s="124">
        <f t="shared" si="92"/>
        <v>0</v>
      </c>
      <c r="Y110" s="124">
        <f t="shared" si="92"/>
        <v>0</v>
      </c>
      <c r="Z110" s="124">
        <f t="shared" si="92"/>
        <v>0</v>
      </c>
      <c r="AA110" s="124">
        <f t="shared" si="92"/>
        <v>0</v>
      </c>
      <c r="AB110" s="124">
        <f t="shared" si="92"/>
        <v>0</v>
      </c>
      <c r="AC110" s="124">
        <f t="shared" si="92"/>
        <v>0</v>
      </c>
      <c r="AD110" s="124">
        <f t="shared" si="92"/>
        <v>0</v>
      </c>
      <c r="AE110" s="124">
        <f t="shared" si="92"/>
        <v>0</v>
      </c>
      <c r="AF110" s="124">
        <f t="shared" si="92"/>
        <v>0</v>
      </c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</row>
    <row r="111" spans="1:91" ht="16.5" x14ac:dyDescent="0.3">
      <c r="A111" s="48"/>
      <c r="B111" s="48"/>
      <c r="C111" s="62"/>
      <c r="D111" s="63">
        <v>6028100</v>
      </c>
      <c r="E111" s="63" t="s">
        <v>149</v>
      </c>
      <c r="F111" s="65">
        <f t="shared" ref="F111:F112" si="93">SUM(U111:AF111)</f>
        <v>0</v>
      </c>
      <c r="G111" s="65">
        <f t="shared" ref="G111:G112" si="94">U111</f>
        <v>0</v>
      </c>
      <c r="H111" s="67">
        <f t="shared" si="54"/>
        <v>0</v>
      </c>
      <c r="I111" s="53"/>
      <c r="J111" s="53"/>
      <c r="K111" s="53"/>
      <c r="L111" s="53" t="s">
        <v>157</v>
      </c>
      <c r="M111" s="54"/>
      <c r="N111" s="54"/>
      <c r="O111" s="54"/>
      <c r="P111" s="54"/>
      <c r="Q111" s="55"/>
      <c r="R111" s="54"/>
      <c r="S111" s="54"/>
      <c r="T111" s="54"/>
      <c r="U111" s="53"/>
      <c r="V111" s="53"/>
      <c r="W111" s="53"/>
      <c r="X111" s="54"/>
      <c r="Y111" s="54"/>
      <c r="Z111" s="56"/>
      <c r="AA111" s="54"/>
      <c r="AB111" s="54"/>
      <c r="AC111" s="54"/>
      <c r="AD111" s="54"/>
      <c r="AE111" s="54"/>
      <c r="AF111" s="54"/>
    </row>
    <row r="112" spans="1:91" ht="16.5" x14ac:dyDescent="0.3">
      <c r="A112" s="48"/>
      <c r="B112" s="48"/>
      <c r="C112" s="62"/>
      <c r="D112" s="63">
        <v>6028200</v>
      </c>
      <c r="E112" s="63" t="s">
        <v>150</v>
      </c>
      <c r="F112" s="65">
        <f t="shared" si="93"/>
        <v>0</v>
      </c>
      <c r="G112" s="65">
        <f t="shared" si="94"/>
        <v>0</v>
      </c>
      <c r="H112" s="67">
        <f t="shared" si="54"/>
        <v>0</v>
      </c>
      <c r="I112" s="53"/>
      <c r="J112" s="53"/>
      <c r="K112" s="53"/>
      <c r="L112" s="53" t="s">
        <v>157</v>
      </c>
      <c r="M112" s="54"/>
      <c r="N112" s="54"/>
      <c r="O112" s="54"/>
      <c r="P112" s="54"/>
      <c r="Q112" s="55"/>
      <c r="R112" s="54"/>
      <c r="S112" s="54"/>
      <c r="T112" s="54"/>
      <c r="U112" s="53"/>
      <c r="V112" s="53"/>
      <c r="W112" s="53"/>
      <c r="X112" s="54"/>
      <c r="Y112" s="54"/>
      <c r="Z112" s="56"/>
      <c r="AA112" s="54"/>
      <c r="AB112" s="54"/>
      <c r="AC112" s="54"/>
      <c r="AD112" s="54"/>
      <c r="AE112" s="54"/>
      <c r="AF112" s="54"/>
    </row>
    <row r="113" spans="1:91" s="16" customFormat="1" ht="16.5" x14ac:dyDescent="0.25">
      <c r="A113" s="109"/>
      <c r="B113" s="109"/>
      <c r="C113" s="110"/>
      <c r="D113" s="111">
        <v>6029</v>
      </c>
      <c r="E113" s="111" t="s">
        <v>48</v>
      </c>
      <c r="F113" s="122">
        <f>SUM(F114:F124)</f>
        <v>21740</v>
      </c>
      <c r="G113" s="122">
        <f t="shared" ref="G113:AF113" si="95">SUM(G114:G124)</f>
        <v>21740</v>
      </c>
      <c r="H113" s="67">
        <f t="shared" si="54"/>
        <v>21740</v>
      </c>
      <c r="I113" s="122">
        <f t="shared" si="95"/>
        <v>0</v>
      </c>
      <c r="J113" s="122">
        <f t="shared" si="95"/>
        <v>2332</v>
      </c>
      <c r="K113" s="122">
        <f t="shared" si="95"/>
        <v>0</v>
      </c>
      <c r="L113" s="122">
        <f t="shared" si="95"/>
        <v>0</v>
      </c>
      <c r="M113" s="122">
        <f t="shared" si="95"/>
        <v>0</v>
      </c>
      <c r="N113" s="122">
        <f t="shared" si="95"/>
        <v>0</v>
      </c>
      <c r="O113" s="122">
        <f t="shared" si="95"/>
        <v>0</v>
      </c>
      <c r="P113" s="122">
        <f t="shared" si="95"/>
        <v>0</v>
      </c>
      <c r="Q113" s="122">
        <f t="shared" si="95"/>
        <v>0</v>
      </c>
      <c r="R113" s="122">
        <f t="shared" si="95"/>
        <v>19408</v>
      </c>
      <c r="S113" s="122">
        <f t="shared" si="95"/>
        <v>0</v>
      </c>
      <c r="T113" s="122">
        <f t="shared" si="95"/>
        <v>0</v>
      </c>
      <c r="U113" s="122">
        <v>0</v>
      </c>
      <c r="V113" s="122">
        <f t="shared" si="95"/>
        <v>0</v>
      </c>
      <c r="W113" s="122">
        <f t="shared" si="95"/>
        <v>0</v>
      </c>
      <c r="X113" s="122">
        <f t="shared" si="95"/>
        <v>0</v>
      </c>
      <c r="Y113" s="122">
        <f t="shared" si="95"/>
        <v>0</v>
      </c>
      <c r="Z113" s="122">
        <f t="shared" si="95"/>
        <v>0</v>
      </c>
      <c r="AA113" s="122">
        <f t="shared" si="95"/>
        <v>0</v>
      </c>
      <c r="AB113" s="122">
        <f t="shared" si="95"/>
        <v>0</v>
      </c>
      <c r="AC113" s="122">
        <f t="shared" si="95"/>
        <v>0</v>
      </c>
      <c r="AD113" s="122">
        <f t="shared" si="95"/>
        <v>0</v>
      </c>
      <c r="AE113" s="122">
        <f t="shared" si="95"/>
        <v>0</v>
      </c>
      <c r="AF113" s="122">
        <f t="shared" si="95"/>
        <v>0</v>
      </c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83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  <c r="CD113" s="83"/>
      <c r="CE113" s="83"/>
      <c r="CF113" s="83"/>
      <c r="CG113" s="83"/>
      <c r="CH113" s="83"/>
      <c r="CI113" s="83"/>
      <c r="CJ113" s="83"/>
      <c r="CK113" s="83"/>
      <c r="CL113" s="83"/>
      <c r="CM113" s="83"/>
    </row>
    <row r="114" spans="1:91" s="10" customFormat="1" ht="16.5" x14ac:dyDescent="0.3">
      <c r="A114" s="48"/>
      <c r="B114" s="48"/>
      <c r="C114" s="62"/>
      <c r="D114" s="63">
        <v>6029001</v>
      </c>
      <c r="E114" s="63" t="s">
        <v>86</v>
      </c>
      <c r="F114" s="65">
        <f t="shared" ref="F114:F131" si="96">SUM(U114:AF114)</f>
        <v>0</v>
      </c>
      <c r="G114" s="65">
        <f t="shared" ref="G114:G124" si="97">U114</f>
        <v>0</v>
      </c>
      <c r="H114" s="67">
        <f t="shared" si="54"/>
        <v>0</v>
      </c>
      <c r="I114" s="53"/>
      <c r="J114" s="53"/>
      <c r="K114" s="53"/>
      <c r="L114" s="53" t="s">
        <v>157</v>
      </c>
      <c r="M114" s="54"/>
      <c r="N114" s="54"/>
      <c r="O114" s="54"/>
      <c r="P114" s="54"/>
      <c r="Q114" s="55"/>
      <c r="R114" s="54"/>
      <c r="S114" s="54"/>
      <c r="T114" s="54"/>
      <c r="U114" s="53"/>
      <c r="V114" s="53"/>
      <c r="W114" s="53"/>
      <c r="X114" s="54"/>
      <c r="Y114" s="54"/>
      <c r="Z114" s="56"/>
      <c r="AA114" s="54"/>
      <c r="AB114" s="54"/>
      <c r="AC114" s="54"/>
      <c r="AD114" s="54"/>
      <c r="AE114" s="54"/>
      <c r="AF114" s="54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</row>
    <row r="115" spans="1:91" s="10" customFormat="1" ht="16.5" x14ac:dyDescent="0.3">
      <c r="A115" s="48"/>
      <c r="B115" s="48"/>
      <c r="C115" s="62"/>
      <c r="D115" s="63">
        <v>6029002</v>
      </c>
      <c r="E115" s="63" t="s">
        <v>87</v>
      </c>
      <c r="F115" s="65">
        <f t="shared" si="96"/>
        <v>0</v>
      </c>
      <c r="G115" s="65">
        <f t="shared" si="97"/>
        <v>0</v>
      </c>
      <c r="H115" s="67">
        <f t="shared" si="54"/>
        <v>0</v>
      </c>
      <c r="I115" s="53"/>
      <c r="J115" s="53"/>
      <c r="K115" s="53"/>
      <c r="L115" s="53" t="s">
        <v>157</v>
      </c>
      <c r="M115" s="54"/>
      <c r="N115" s="54"/>
      <c r="O115" s="54"/>
      <c r="P115" s="54"/>
      <c r="Q115" s="55"/>
      <c r="R115" s="54"/>
      <c r="S115" s="54"/>
      <c r="T115" s="54"/>
      <c r="U115" s="53"/>
      <c r="V115" s="53"/>
      <c r="W115" s="53"/>
      <c r="X115" s="54"/>
      <c r="Y115" s="54"/>
      <c r="Z115" s="56"/>
      <c r="AA115" s="54"/>
      <c r="AB115" s="54"/>
      <c r="AC115" s="54"/>
      <c r="AD115" s="54"/>
      <c r="AE115" s="54"/>
      <c r="AF115" s="54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  <c r="CD115" s="83"/>
      <c r="CE115" s="83"/>
      <c r="CF115" s="83"/>
      <c r="CG115" s="83"/>
      <c r="CH115" s="83"/>
      <c r="CI115" s="83"/>
      <c r="CJ115" s="83"/>
      <c r="CK115" s="83"/>
      <c r="CL115" s="83"/>
      <c r="CM115" s="83"/>
    </row>
    <row r="116" spans="1:91" s="10" customFormat="1" ht="16.5" x14ac:dyDescent="0.3">
      <c r="A116" s="48"/>
      <c r="B116" s="48"/>
      <c r="C116" s="62"/>
      <c r="D116" s="63">
        <v>6029003</v>
      </c>
      <c r="E116" s="63" t="s">
        <v>160</v>
      </c>
      <c r="F116" s="165" t="s">
        <v>157</v>
      </c>
      <c r="G116" s="165" t="s">
        <v>157</v>
      </c>
      <c r="H116" s="67">
        <f t="shared" si="54"/>
        <v>0</v>
      </c>
      <c r="I116" s="53"/>
      <c r="J116" s="53"/>
      <c r="K116" s="53"/>
      <c r="L116" s="53" t="s">
        <v>157</v>
      </c>
      <c r="M116" s="54"/>
      <c r="N116" s="54"/>
      <c r="O116" s="54"/>
      <c r="P116" s="54"/>
      <c r="Q116" s="55"/>
      <c r="R116" s="54"/>
      <c r="S116" s="54"/>
      <c r="T116" s="54"/>
      <c r="U116" s="53"/>
      <c r="V116" s="53"/>
      <c r="W116" s="53"/>
      <c r="X116" s="54"/>
      <c r="Y116" s="54"/>
      <c r="Z116" s="56"/>
      <c r="AA116" s="54"/>
      <c r="AB116" s="54"/>
      <c r="AC116" s="54"/>
      <c r="AD116" s="54"/>
      <c r="AE116" s="54"/>
      <c r="AF116" s="54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  <c r="CE116" s="83"/>
      <c r="CF116" s="83"/>
      <c r="CG116" s="83"/>
      <c r="CH116" s="83"/>
      <c r="CI116" s="83"/>
      <c r="CJ116" s="83"/>
      <c r="CK116" s="83"/>
      <c r="CL116" s="83"/>
      <c r="CM116" s="83"/>
    </row>
    <row r="117" spans="1:91" s="10" customFormat="1" ht="16.5" x14ac:dyDescent="0.3">
      <c r="A117" s="48"/>
      <c r="B117" s="48"/>
      <c r="C117" s="62"/>
      <c r="D117" s="63">
        <v>6029004</v>
      </c>
      <c r="E117" s="63" t="s">
        <v>88</v>
      </c>
      <c r="F117" s="65">
        <f t="shared" si="96"/>
        <v>0</v>
      </c>
      <c r="G117" s="65">
        <f t="shared" si="97"/>
        <v>0</v>
      </c>
      <c r="H117" s="67">
        <f t="shared" si="54"/>
        <v>0</v>
      </c>
      <c r="I117" s="53"/>
      <c r="J117" s="53"/>
      <c r="K117" s="53"/>
      <c r="L117" s="53" t="s">
        <v>157</v>
      </c>
      <c r="M117" s="54"/>
      <c r="N117" s="54"/>
      <c r="O117" s="54"/>
      <c r="P117" s="54"/>
      <c r="Q117" s="55"/>
      <c r="R117" s="54"/>
      <c r="S117" s="54"/>
      <c r="T117" s="54"/>
      <c r="U117" s="53"/>
      <c r="V117" s="53"/>
      <c r="W117" s="53"/>
      <c r="X117" s="54"/>
      <c r="Y117" s="54"/>
      <c r="Z117" s="56"/>
      <c r="AA117" s="54"/>
      <c r="AB117" s="54"/>
      <c r="AC117" s="54"/>
      <c r="AD117" s="54"/>
      <c r="AE117" s="54"/>
      <c r="AF117" s="54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  <c r="CD117" s="83"/>
      <c r="CE117" s="83"/>
      <c r="CF117" s="83"/>
      <c r="CG117" s="83"/>
      <c r="CH117" s="83"/>
      <c r="CI117" s="83"/>
      <c r="CJ117" s="83"/>
      <c r="CK117" s="83"/>
      <c r="CL117" s="83"/>
      <c r="CM117" s="83"/>
    </row>
    <row r="118" spans="1:91" s="10" customFormat="1" ht="16.5" x14ac:dyDescent="0.3">
      <c r="A118" s="48"/>
      <c r="B118" s="48"/>
      <c r="C118" s="62"/>
      <c r="D118" s="63">
        <v>6029005</v>
      </c>
      <c r="E118" s="63" t="s">
        <v>89</v>
      </c>
      <c r="F118" s="65">
        <f t="shared" si="96"/>
        <v>0</v>
      </c>
      <c r="G118" s="65">
        <f t="shared" si="97"/>
        <v>0</v>
      </c>
      <c r="H118" s="67">
        <f t="shared" si="54"/>
        <v>0</v>
      </c>
      <c r="I118" s="53"/>
      <c r="J118" s="53"/>
      <c r="K118" s="53"/>
      <c r="L118" s="53" t="s">
        <v>157</v>
      </c>
      <c r="M118" s="54"/>
      <c r="N118" s="54"/>
      <c r="O118" s="54"/>
      <c r="P118" s="54"/>
      <c r="Q118" s="55"/>
      <c r="R118" s="76"/>
      <c r="S118" s="54"/>
      <c r="T118" s="54"/>
      <c r="U118" s="53"/>
      <c r="V118" s="53"/>
      <c r="W118" s="53"/>
      <c r="X118" s="54"/>
      <c r="Y118" s="54"/>
      <c r="Z118" s="56"/>
      <c r="AA118" s="54"/>
      <c r="AB118" s="54"/>
      <c r="AC118" s="54"/>
      <c r="AD118" s="54"/>
      <c r="AE118" s="54"/>
      <c r="AF118" s="54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  <c r="BI118" s="83"/>
      <c r="BJ118" s="83"/>
      <c r="BK118" s="83"/>
      <c r="BL118" s="83"/>
      <c r="BM118" s="83"/>
      <c r="BN118" s="83"/>
      <c r="BO118" s="83"/>
      <c r="BP118" s="83"/>
      <c r="BQ118" s="83"/>
      <c r="BR118" s="83"/>
      <c r="BS118" s="83"/>
      <c r="BT118" s="83"/>
      <c r="BU118" s="83"/>
      <c r="BV118" s="83"/>
      <c r="BW118" s="83"/>
      <c r="BX118" s="83"/>
      <c r="BY118" s="83"/>
      <c r="BZ118" s="83"/>
      <c r="CA118" s="83"/>
      <c r="CB118" s="83"/>
      <c r="CC118" s="83"/>
      <c r="CD118" s="83"/>
      <c r="CE118" s="83"/>
      <c r="CF118" s="83"/>
      <c r="CG118" s="83"/>
      <c r="CH118" s="83"/>
      <c r="CI118" s="83"/>
      <c r="CJ118" s="83"/>
      <c r="CK118" s="83"/>
      <c r="CL118" s="83"/>
      <c r="CM118" s="83"/>
    </row>
    <row r="119" spans="1:91" s="10" customFormat="1" ht="16.5" x14ac:dyDescent="0.3">
      <c r="A119" s="48"/>
      <c r="B119" s="48"/>
      <c r="C119" s="62"/>
      <c r="D119" s="63">
        <v>9029006</v>
      </c>
      <c r="E119" s="63" t="s">
        <v>90</v>
      </c>
      <c r="F119" s="65">
        <f t="shared" si="96"/>
        <v>0</v>
      </c>
      <c r="G119" s="65">
        <f t="shared" si="97"/>
        <v>0</v>
      </c>
      <c r="H119" s="67">
        <f t="shared" si="54"/>
        <v>0</v>
      </c>
      <c r="I119" s="54"/>
      <c r="J119" s="54"/>
      <c r="K119" s="54"/>
      <c r="L119" s="53" t="s">
        <v>157</v>
      </c>
      <c r="M119" s="54"/>
      <c r="N119" s="54"/>
      <c r="O119" s="54"/>
      <c r="P119" s="54"/>
      <c r="Q119" s="55"/>
      <c r="R119" s="54"/>
      <c r="S119" s="54"/>
      <c r="T119" s="54"/>
      <c r="U119" s="54"/>
      <c r="V119" s="54"/>
      <c r="W119" s="54"/>
      <c r="X119" s="54"/>
      <c r="Y119" s="54"/>
      <c r="Z119" s="56"/>
      <c r="AA119" s="54"/>
      <c r="AB119" s="54"/>
      <c r="AC119" s="54"/>
      <c r="AD119" s="54"/>
      <c r="AE119" s="54"/>
      <c r="AF119" s="54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  <c r="BS119" s="83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  <c r="CD119" s="83"/>
      <c r="CE119" s="83"/>
      <c r="CF119" s="83"/>
      <c r="CG119" s="83"/>
      <c r="CH119" s="83"/>
      <c r="CI119" s="83"/>
      <c r="CJ119" s="83"/>
      <c r="CK119" s="83"/>
      <c r="CL119" s="83"/>
      <c r="CM119" s="83"/>
    </row>
    <row r="120" spans="1:91" s="10" customFormat="1" ht="16.5" x14ac:dyDescent="0.3">
      <c r="A120" s="48"/>
      <c r="B120" s="48"/>
      <c r="C120" s="62"/>
      <c r="D120" s="63">
        <v>6029007</v>
      </c>
      <c r="E120" s="63" t="s">
        <v>49</v>
      </c>
      <c r="F120" s="65">
        <f t="shared" si="96"/>
        <v>0</v>
      </c>
      <c r="G120" s="65">
        <f t="shared" si="97"/>
        <v>0</v>
      </c>
      <c r="H120" s="67">
        <f t="shared" si="54"/>
        <v>0</v>
      </c>
      <c r="I120" s="54"/>
      <c r="J120" s="54"/>
      <c r="K120" s="54"/>
      <c r="L120" s="53" t="s">
        <v>157</v>
      </c>
      <c r="M120" s="54"/>
      <c r="N120" s="54"/>
      <c r="O120" s="54"/>
      <c r="P120" s="54"/>
      <c r="Q120" s="55"/>
      <c r="R120" s="54"/>
      <c r="S120" s="54"/>
      <c r="T120" s="54"/>
      <c r="U120" s="54"/>
      <c r="V120" s="54"/>
      <c r="W120" s="54"/>
      <c r="X120" s="54"/>
      <c r="Y120" s="54"/>
      <c r="Z120" s="56"/>
      <c r="AA120" s="54"/>
      <c r="AB120" s="54"/>
      <c r="AC120" s="54"/>
      <c r="AD120" s="54"/>
      <c r="AE120" s="54"/>
      <c r="AF120" s="54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  <c r="BN120" s="83"/>
      <c r="BO120" s="83"/>
      <c r="BP120" s="83"/>
      <c r="BQ120" s="83"/>
      <c r="BR120" s="83"/>
      <c r="BS120" s="83"/>
      <c r="BT120" s="83"/>
      <c r="BU120" s="83"/>
      <c r="BV120" s="83"/>
      <c r="BW120" s="83"/>
      <c r="BX120" s="83"/>
      <c r="BY120" s="83"/>
      <c r="BZ120" s="83"/>
      <c r="CA120" s="83"/>
      <c r="CB120" s="83"/>
      <c r="CC120" s="83"/>
      <c r="CD120" s="83"/>
      <c r="CE120" s="83"/>
      <c r="CF120" s="83"/>
      <c r="CG120" s="83"/>
      <c r="CH120" s="83"/>
      <c r="CI120" s="83"/>
      <c r="CJ120" s="83"/>
      <c r="CK120" s="83"/>
      <c r="CL120" s="83"/>
      <c r="CM120" s="83"/>
    </row>
    <row r="121" spans="1:91" s="10" customFormat="1" ht="33" x14ac:dyDescent="0.3">
      <c r="A121" s="48"/>
      <c r="B121" s="48"/>
      <c r="C121" s="62"/>
      <c r="D121" s="63">
        <v>6029008</v>
      </c>
      <c r="E121" s="153" t="s">
        <v>91</v>
      </c>
      <c r="F121" s="65">
        <v>17608</v>
      </c>
      <c r="G121" s="65">
        <v>17608</v>
      </c>
      <c r="H121" s="67">
        <f t="shared" si="54"/>
        <v>17608</v>
      </c>
      <c r="I121" s="54"/>
      <c r="J121" s="54"/>
      <c r="K121" s="54"/>
      <c r="L121" s="53" t="s">
        <v>157</v>
      </c>
      <c r="M121" s="54"/>
      <c r="N121" s="54"/>
      <c r="O121" s="54"/>
      <c r="P121" s="54"/>
      <c r="Q121" s="55"/>
      <c r="R121" s="54">
        <v>17608</v>
      </c>
      <c r="S121" s="54"/>
      <c r="T121" s="54"/>
      <c r="U121" s="54">
        <v>0</v>
      </c>
      <c r="V121" s="54"/>
      <c r="W121" s="54"/>
      <c r="X121" s="54"/>
      <c r="Y121" s="54"/>
      <c r="Z121" s="56"/>
      <c r="AA121" s="54"/>
      <c r="AB121" s="54"/>
      <c r="AC121" s="54"/>
      <c r="AD121" s="54"/>
      <c r="AE121" s="54"/>
      <c r="AF121" s="54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83"/>
      <c r="BW121" s="83"/>
      <c r="BX121" s="83"/>
      <c r="BY121" s="83"/>
      <c r="BZ121" s="83"/>
      <c r="CA121" s="83"/>
      <c r="CB121" s="83"/>
      <c r="CC121" s="83"/>
      <c r="CD121" s="83"/>
      <c r="CE121" s="83"/>
      <c r="CF121" s="83"/>
      <c r="CG121" s="83"/>
      <c r="CH121" s="83"/>
      <c r="CI121" s="83"/>
      <c r="CJ121" s="83"/>
      <c r="CK121" s="83"/>
      <c r="CL121" s="83"/>
      <c r="CM121" s="83"/>
    </row>
    <row r="122" spans="1:91" s="10" customFormat="1" ht="16.5" x14ac:dyDescent="0.3">
      <c r="A122" s="48"/>
      <c r="B122" s="48"/>
      <c r="C122" s="62"/>
      <c r="D122" s="63">
        <v>6029009</v>
      </c>
      <c r="E122" s="63" t="s">
        <v>92</v>
      </c>
      <c r="F122" s="65">
        <f t="shared" si="96"/>
        <v>0</v>
      </c>
      <c r="G122" s="165" t="s">
        <v>157</v>
      </c>
      <c r="H122" s="67">
        <f t="shared" si="54"/>
        <v>0</v>
      </c>
      <c r="I122" s="54"/>
      <c r="J122" s="54"/>
      <c r="K122" s="54"/>
      <c r="L122" s="53" t="s">
        <v>157</v>
      </c>
      <c r="M122" s="54"/>
      <c r="N122" s="54"/>
      <c r="O122" s="54"/>
      <c r="P122" s="54"/>
      <c r="Q122" s="55"/>
      <c r="R122" s="54"/>
      <c r="S122" s="54"/>
      <c r="T122" s="54"/>
      <c r="U122" s="54"/>
      <c r="V122" s="54"/>
      <c r="W122" s="54"/>
      <c r="X122" s="54"/>
      <c r="Y122" s="54"/>
      <c r="Z122" s="56"/>
      <c r="AA122" s="54"/>
      <c r="AB122" s="54"/>
      <c r="AC122" s="54"/>
      <c r="AD122" s="54"/>
      <c r="AE122" s="54"/>
      <c r="AF122" s="54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  <c r="CE122" s="83"/>
      <c r="CF122" s="83"/>
      <c r="CG122" s="83"/>
      <c r="CH122" s="83"/>
      <c r="CI122" s="83"/>
      <c r="CJ122" s="83"/>
      <c r="CK122" s="83"/>
      <c r="CL122" s="83"/>
      <c r="CM122" s="83"/>
    </row>
    <row r="123" spans="1:91" s="10" customFormat="1" ht="16.5" x14ac:dyDescent="0.3">
      <c r="A123" s="48"/>
      <c r="B123" s="48"/>
      <c r="C123" s="62"/>
      <c r="D123" s="63">
        <v>6029099</v>
      </c>
      <c r="E123" s="63" t="s">
        <v>93</v>
      </c>
      <c r="F123" s="65">
        <v>4132</v>
      </c>
      <c r="G123" s="65">
        <v>4132</v>
      </c>
      <c r="H123" s="67">
        <f>SUM(I123:T123)</f>
        <v>4132</v>
      </c>
      <c r="I123" s="54"/>
      <c r="J123" s="54">
        <v>2332</v>
      </c>
      <c r="K123" s="54"/>
      <c r="L123" s="53" t="s">
        <v>157</v>
      </c>
      <c r="M123" s="54"/>
      <c r="N123" s="54"/>
      <c r="O123" s="54"/>
      <c r="P123" s="54"/>
      <c r="Q123" s="55"/>
      <c r="R123" s="54">
        <v>1800</v>
      </c>
      <c r="S123" s="54"/>
      <c r="T123" s="54"/>
      <c r="U123" s="54">
        <v>0</v>
      </c>
      <c r="V123" s="54"/>
      <c r="W123" s="54"/>
      <c r="X123" s="54"/>
      <c r="Y123" s="54"/>
      <c r="Z123" s="56"/>
      <c r="AA123" s="54"/>
      <c r="AB123" s="54"/>
      <c r="AC123" s="54"/>
      <c r="AD123" s="54"/>
      <c r="AE123" s="54"/>
      <c r="AF123" s="54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83"/>
      <c r="BO123" s="83"/>
      <c r="BP123" s="83"/>
      <c r="BQ123" s="83"/>
      <c r="BR123" s="83"/>
      <c r="BS123" s="83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  <c r="CD123" s="83"/>
      <c r="CE123" s="83"/>
      <c r="CF123" s="83"/>
      <c r="CG123" s="83"/>
      <c r="CH123" s="83"/>
      <c r="CI123" s="83"/>
      <c r="CJ123" s="83"/>
      <c r="CK123" s="83"/>
      <c r="CL123" s="83"/>
      <c r="CM123" s="83"/>
    </row>
    <row r="124" spans="1:91" s="10" customFormat="1" ht="16.5" x14ac:dyDescent="0.3">
      <c r="A124" s="48"/>
      <c r="B124" s="48"/>
      <c r="C124" s="62"/>
      <c r="D124" s="63">
        <v>6029100</v>
      </c>
      <c r="E124" s="63" t="s">
        <v>94</v>
      </c>
      <c r="F124" s="65">
        <f t="shared" si="96"/>
        <v>0</v>
      </c>
      <c r="G124" s="65">
        <f t="shared" si="97"/>
        <v>0</v>
      </c>
      <c r="H124" s="67">
        <f t="shared" si="54"/>
        <v>0</v>
      </c>
      <c r="I124" s="54"/>
      <c r="J124" s="54"/>
      <c r="K124" s="54"/>
      <c r="L124" s="53" t="s">
        <v>157</v>
      </c>
      <c r="M124" s="54"/>
      <c r="N124" s="54"/>
      <c r="O124" s="54"/>
      <c r="P124" s="54"/>
      <c r="Q124" s="55"/>
      <c r="R124" s="54"/>
      <c r="S124" s="54"/>
      <c r="T124" s="54"/>
      <c r="U124" s="54"/>
      <c r="V124" s="54"/>
      <c r="W124" s="54"/>
      <c r="X124" s="54"/>
      <c r="Y124" s="54"/>
      <c r="Z124" s="56"/>
      <c r="AA124" s="54"/>
      <c r="AB124" s="54"/>
      <c r="AC124" s="54"/>
      <c r="AD124" s="54"/>
      <c r="AE124" s="54"/>
      <c r="AF124" s="54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BL124" s="83"/>
      <c r="BM124" s="83"/>
      <c r="BN124" s="83"/>
      <c r="BO124" s="83"/>
      <c r="BP124" s="83"/>
      <c r="BQ124" s="83"/>
      <c r="BR124" s="83"/>
      <c r="BS124" s="83"/>
      <c r="BT124" s="83"/>
      <c r="BU124" s="83"/>
      <c r="BV124" s="83"/>
      <c r="BW124" s="83"/>
      <c r="BX124" s="83"/>
      <c r="BY124" s="83"/>
      <c r="BZ124" s="83"/>
      <c r="CA124" s="83"/>
      <c r="CB124" s="83"/>
      <c r="CC124" s="83"/>
      <c r="CD124" s="83"/>
      <c r="CE124" s="83"/>
      <c r="CF124" s="83"/>
      <c r="CG124" s="83"/>
      <c r="CH124" s="83"/>
      <c r="CI124" s="83"/>
      <c r="CJ124" s="83"/>
      <c r="CK124" s="83"/>
      <c r="CL124" s="83"/>
      <c r="CM124" s="83"/>
    </row>
    <row r="125" spans="1:91" s="16" customFormat="1" ht="16.5" x14ac:dyDescent="0.25">
      <c r="A125" s="109"/>
      <c r="B125" s="109"/>
      <c r="C125" s="110"/>
      <c r="D125" s="111">
        <v>605</v>
      </c>
      <c r="E125" s="111" t="s">
        <v>95</v>
      </c>
      <c r="F125" s="122">
        <f>SUM(F126:F131)</f>
        <v>0</v>
      </c>
      <c r="G125" s="122">
        <f t="shared" ref="G125:AF125" si="98">SUM(G126:G131)</f>
        <v>0</v>
      </c>
      <c r="H125" s="67">
        <f t="shared" si="54"/>
        <v>0</v>
      </c>
      <c r="I125" s="122">
        <f t="shared" si="98"/>
        <v>0</v>
      </c>
      <c r="J125" s="122">
        <f t="shared" si="98"/>
        <v>0</v>
      </c>
      <c r="K125" s="122">
        <f t="shared" si="98"/>
        <v>0</v>
      </c>
      <c r="L125" s="122">
        <f t="shared" si="98"/>
        <v>0</v>
      </c>
      <c r="M125" s="122">
        <f t="shared" si="98"/>
        <v>0</v>
      </c>
      <c r="N125" s="122">
        <f t="shared" si="98"/>
        <v>0</v>
      </c>
      <c r="O125" s="122">
        <f t="shared" si="98"/>
        <v>0</v>
      </c>
      <c r="P125" s="122">
        <f t="shared" si="98"/>
        <v>0</v>
      </c>
      <c r="Q125" s="122">
        <f t="shared" si="98"/>
        <v>0</v>
      </c>
      <c r="R125" s="122">
        <f t="shared" si="98"/>
        <v>0</v>
      </c>
      <c r="S125" s="122">
        <f t="shared" si="98"/>
        <v>0</v>
      </c>
      <c r="T125" s="122">
        <f t="shared" si="98"/>
        <v>0</v>
      </c>
      <c r="U125" s="122">
        <f t="shared" si="98"/>
        <v>0</v>
      </c>
      <c r="V125" s="122">
        <f t="shared" si="98"/>
        <v>0</v>
      </c>
      <c r="W125" s="122">
        <f t="shared" si="98"/>
        <v>0</v>
      </c>
      <c r="X125" s="122">
        <f t="shared" si="98"/>
        <v>0</v>
      </c>
      <c r="Y125" s="122">
        <f t="shared" si="98"/>
        <v>0</v>
      </c>
      <c r="Z125" s="122">
        <f t="shared" si="98"/>
        <v>0</v>
      </c>
      <c r="AA125" s="122">
        <f t="shared" si="98"/>
        <v>0</v>
      </c>
      <c r="AB125" s="122">
        <f t="shared" si="98"/>
        <v>0</v>
      </c>
      <c r="AC125" s="122">
        <f t="shared" si="98"/>
        <v>0</v>
      </c>
      <c r="AD125" s="122">
        <f t="shared" si="98"/>
        <v>0</v>
      </c>
      <c r="AE125" s="122">
        <f t="shared" si="98"/>
        <v>0</v>
      </c>
      <c r="AF125" s="122">
        <f t="shared" si="98"/>
        <v>0</v>
      </c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83"/>
      <c r="BO125" s="83"/>
      <c r="BP125" s="83"/>
      <c r="BQ125" s="83"/>
      <c r="BR125" s="83"/>
      <c r="BS125" s="83"/>
      <c r="BT125" s="83"/>
      <c r="BU125" s="83"/>
      <c r="BV125" s="83"/>
      <c r="BW125" s="83"/>
      <c r="BX125" s="83"/>
      <c r="BY125" s="83"/>
      <c r="BZ125" s="83"/>
      <c r="CA125" s="83"/>
      <c r="CB125" s="83"/>
      <c r="CC125" s="83"/>
      <c r="CD125" s="83"/>
      <c r="CE125" s="83"/>
      <c r="CF125" s="83"/>
      <c r="CG125" s="83"/>
      <c r="CH125" s="83"/>
      <c r="CI125" s="83"/>
      <c r="CJ125" s="83"/>
      <c r="CK125" s="83"/>
      <c r="CL125" s="83"/>
      <c r="CM125" s="83"/>
    </row>
    <row r="126" spans="1:91" s="10" customFormat="1" ht="16.5" x14ac:dyDescent="0.3">
      <c r="A126" s="48"/>
      <c r="B126" s="48"/>
      <c r="C126" s="62"/>
      <c r="D126" s="63">
        <v>6051001</v>
      </c>
      <c r="E126" s="63" t="s">
        <v>96</v>
      </c>
      <c r="F126" s="65">
        <f t="shared" si="96"/>
        <v>0</v>
      </c>
      <c r="G126" s="65">
        <f t="shared" ref="G126:G131" si="99">U126</f>
        <v>0</v>
      </c>
      <c r="H126" s="67">
        <f t="shared" si="54"/>
        <v>0</v>
      </c>
      <c r="I126" s="54"/>
      <c r="J126" s="54"/>
      <c r="K126" s="53" t="s">
        <v>157</v>
      </c>
      <c r="L126" s="53" t="s">
        <v>157</v>
      </c>
      <c r="M126" s="54"/>
      <c r="N126" s="54"/>
      <c r="O126" s="54"/>
      <c r="P126" s="54"/>
      <c r="Q126" s="55"/>
      <c r="R126" s="54"/>
      <c r="S126" s="54"/>
      <c r="T126" s="54"/>
      <c r="U126" s="54"/>
      <c r="V126" s="54"/>
      <c r="W126" s="54"/>
      <c r="X126" s="54"/>
      <c r="Y126" s="54"/>
      <c r="Z126" s="56"/>
      <c r="AA126" s="54"/>
      <c r="AB126" s="54"/>
      <c r="AC126" s="54"/>
      <c r="AD126" s="54"/>
      <c r="AE126" s="54"/>
      <c r="AF126" s="54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  <c r="CD126" s="83"/>
      <c r="CE126" s="83"/>
      <c r="CF126" s="83"/>
      <c r="CG126" s="83"/>
      <c r="CH126" s="83"/>
      <c r="CI126" s="83"/>
      <c r="CJ126" s="83"/>
      <c r="CK126" s="83"/>
      <c r="CL126" s="83"/>
      <c r="CM126" s="83"/>
    </row>
    <row r="127" spans="1:91" s="10" customFormat="1" ht="16.5" x14ac:dyDescent="0.3">
      <c r="A127" s="48"/>
      <c r="B127" s="48"/>
      <c r="C127" s="62"/>
      <c r="D127" s="63">
        <v>6051002</v>
      </c>
      <c r="E127" s="63" t="s">
        <v>97</v>
      </c>
      <c r="F127" s="65">
        <f t="shared" si="96"/>
        <v>0</v>
      </c>
      <c r="G127" s="65">
        <f>U127</f>
        <v>0</v>
      </c>
      <c r="H127" s="67">
        <f t="shared" si="54"/>
        <v>0</v>
      </c>
      <c r="I127" s="54"/>
      <c r="J127" s="54"/>
      <c r="K127" s="53" t="s">
        <v>157</v>
      </c>
      <c r="L127" s="53" t="s">
        <v>157</v>
      </c>
      <c r="M127" s="54"/>
      <c r="N127" s="54"/>
      <c r="O127" s="54"/>
      <c r="P127" s="54"/>
      <c r="Q127" s="55"/>
      <c r="R127" s="54"/>
      <c r="S127" s="54"/>
      <c r="T127" s="54"/>
      <c r="U127" s="54"/>
      <c r="V127" s="54"/>
      <c r="W127" s="54"/>
      <c r="X127" s="54"/>
      <c r="Y127" s="54"/>
      <c r="Z127" s="56"/>
      <c r="AA127" s="54"/>
      <c r="AB127" s="54"/>
      <c r="AC127" s="54"/>
      <c r="AD127" s="54"/>
      <c r="AE127" s="54"/>
      <c r="AF127" s="54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  <c r="BN127" s="83"/>
      <c r="BO127" s="83"/>
      <c r="BP127" s="83"/>
      <c r="BQ127" s="83"/>
      <c r="BR127" s="83"/>
      <c r="BS127" s="83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  <c r="CD127" s="83"/>
      <c r="CE127" s="83"/>
      <c r="CF127" s="83"/>
      <c r="CG127" s="83"/>
      <c r="CH127" s="83"/>
      <c r="CI127" s="83"/>
      <c r="CJ127" s="83"/>
      <c r="CK127" s="83"/>
      <c r="CL127" s="83"/>
      <c r="CM127" s="83"/>
    </row>
    <row r="128" spans="1:91" s="10" customFormat="1" ht="16.5" x14ac:dyDescent="0.3">
      <c r="A128" s="48"/>
      <c r="B128" s="48"/>
      <c r="C128" s="62"/>
      <c r="D128" s="63">
        <v>6051099</v>
      </c>
      <c r="E128" s="63" t="s">
        <v>98</v>
      </c>
      <c r="F128" s="65">
        <f t="shared" si="96"/>
        <v>0</v>
      </c>
      <c r="G128" s="65">
        <f t="shared" si="99"/>
        <v>0</v>
      </c>
      <c r="H128" s="67">
        <f t="shared" si="54"/>
        <v>0</v>
      </c>
      <c r="I128" s="54"/>
      <c r="J128" s="54"/>
      <c r="K128" s="53" t="s">
        <v>157</v>
      </c>
      <c r="L128" s="53" t="s">
        <v>157</v>
      </c>
      <c r="M128" s="54"/>
      <c r="N128" s="54"/>
      <c r="O128" s="54"/>
      <c r="P128" s="54"/>
      <c r="Q128" s="55"/>
      <c r="R128" s="54"/>
      <c r="S128" s="54"/>
      <c r="T128" s="54"/>
      <c r="U128" s="54"/>
      <c r="V128" s="54"/>
      <c r="W128" s="54"/>
      <c r="X128" s="54"/>
      <c r="Y128" s="54"/>
      <c r="Z128" s="56"/>
      <c r="AA128" s="54"/>
      <c r="AB128" s="54"/>
      <c r="AC128" s="54"/>
      <c r="AD128" s="54"/>
      <c r="AE128" s="54"/>
      <c r="AF128" s="54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83"/>
      <c r="BP128" s="83"/>
      <c r="BQ128" s="83"/>
      <c r="BR128" s="83"/>
      <c r="BS128" s="83"/>
      <c r="BT128" s="83"/>
      <c r="BU128" s="83"/>
      <c r="BV128" s="83"/>
      <c r="BW128" s="83"/>
      <c r="BX128" s="83"/>
      <c r="BY128" s="83"/>
      <c r="BZ128" s="83"/>
      <c r="CA128" s="83"/>
      <c r="CB128" s="83"/>
      <c r="CC128" s="83"/>
      <c r="CD128" s="83"/>
      <c r="CE128" s="83"/>
      <c r="CF128" s="83"/>
      <c r="CG128" s="83"/>
      <c r="CH128" s="83"/>
      <c r="CI128" s="83"/>
      <c r="CJ128" s="83"/>
      <c r="CK128" s="83"/>
      <c r="CL128" s="83"/>
      <c r="CM128" s="83"/>
    </row>
    <row r="129" spans="1:91" s="10" customFormat="1" ht="16.5" x14ac:dyDescent="0.3">
      <c r="A129" s="48"/>
      <c r="B129" s="48"/>
      <c r="C129" s="62"/>
      <c r="D129" s="63">
        <v>6052100</v>
      </c>
      <c r="E129" s="63" t="s">
        <v>99</v>
      </c>
      <c r="F129" s="65">
        <f t="shared" si="96"/>
        <v>0</v>
      </c>
      <c r="G129" s="65">
        <f t="shared" si="99"/>
        <v>0</v>
      </c>
      <c r="H129" s="67">
        <f t="shared" si="54"/>
        <v>0</v>
      </c>
      <c r="I129" s="54"/>
      <c r="J129" s="54"/>
      <c r="K129" s="53" t="s">
        <v>157</v>
      </c>
      <c r="L129" s="53" t="s">
        <v>157</v>
      </c>
      <c r="M129" s="54"/>
      <c r="N129" s="54"/>
      <c r="O129" s="54"/>
      <c r="P129" s="54"/>
      <c r="Q129" s="55"/>
      <c r="R129" s="54"/>
      <c r="S129" s="54"/>
      <c r="T129" s="54"/>
      <c r="U129" s="54"/>
      <c r="V129" s="54"/>
      <c r="W129" s="54"/>
      <c r="X129" s="54"/>
      <c r="Y129" s="54"/>
      <c r="Z129" s="56"/>
      <c r="AA129" s="54"/>
      <c r="AB129" s="54"/>
      <c r="AC129" s="54"/>
      <c r="AD129" s="54"/>
      <c r="AE129" s="54"/>
      <c r="AF129" s="54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83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  <c r="CD129" s="83"/>
      <c r="CE129" s="83"/>
      <c r="CF129" s="83"/>
      <c r="CG129" s="83"/>
      <c r="CH129" s="83"/>
      <c r="CI129" s="83"/>
      <c r="CJ129" s="83"/>
      <c r="CK129" s="83"/>
      <c r="CL129" s="83"/>
      <c r="CM129" s="83"/>
    </row>
    <row r="130" spans="1:91" s="10" customFormat="1" ht="16.5" x14ac:dyDescent="0.3">
      <c r="A130" s="48"/>
      <c r="B130" s="48"/>
      <c r="C130" s="62"/>
      <c r="D130" s="63">
        <v>6053100</v>
      </c>
      <c r="E130" s="63" t="s">
        <v>100</v>
      </c>
      <c r="F130" s="65">
        <f t="shared" si="96"/>
        <v>0</v>
      </c>
      <c r="G130" s="65">
        <f t="shared" si="99"/>
        <v>0</v>
      </c>
      <c r="H130" s="67">
        <f t="shared" si="54"/>
        <v>0</v>
      </c>
      <c r="I130" s="54"/>
      <c r="J130" s="54"/>
      <c r="K130" s="53" t="s">
        <v>157</v>
      </c>
      <c r="L130" s="54"/>
      <c r="M130" s="54"/>
      <c r="N130" s="54"/>
      <c r="O130" s="54"/>
      <c r="P130" s="54"/>
      <c r="Q130" s="55"/>
      <c r="R130" s="54"/>
      <c r="S130" s="54"/>
      <c r="T130" s="54"/>
      <c r="U130" s="54"/>
      <c r="V130" s="54"/>
      <c r="W130" s="54"/>
      <c r="X130" s="54"/>
      <c r="Y130" s="54"/>
      <c r="Z130" s="56"/>
      <c r="AA130" s="54"/>
      <c r="AB130" s="54"/>
      <c r="AC130" s="54"/>
      <c r="AD130" s="54"/>
      <c r="AE130" s="54"/>
      <c r="AF130" s="54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  <c r="BS130" s="83"/>
      <c r="BT130" s="83"/>
      <c r="BU130" s="83"/>
      <c r="BV130" s="83"/>
      <c r="BW130" s="83"/>
      <c r="BX130" s="83"/>
      <c r="BY130" s="83"/>
      <c r="BZ130" s="83"/>
      <c r="CA130" s="83"/>
      <c r="CB130" s="83"/>
      <c r="CC130" s="83"/>
      <c r="CD130" s="83"/>
      <c r="CE130" s="83"/>
      <c r="CF130" s="83"/>
      <c r="CG130" s="83"/>
      <c r="CH130" s="83"/>
      <c r="CI130" s="83"/>
      <c r="CJ130" s="83"/>
      <c r="CK130" s="83"/>
      <c r="CL130" s="83"/>
      <c r="CM130" s="83"/>
    </row>
    <row r="131" spans="1:91" s="10" customFormat="1" ht="16.5" x14ac:dyDescent="0.3">
      <c r="A131" s="48"/>
      <c r="B131" s="48"/>
      <c r="C131" s="62"/>
      <c r="D131" s="63">
        <v>6059100</v>
      </c>
      <c r="E131" s="63" t="s">
        <v>101</v>
      </c>
      <c r="F131" s="65">
        <f t="shared" si="96"/>
        <v>0</v>
      </c>
      <c r="G131" s="65">
        <f t="shared" si="99"/>
        <v>0</v>
      </c>
      <c r="H131" s="67">
        <f t="shared" si="54"/>
        <v>0</v>
      </c>
      <c r="I131" s="54"/>
      <c r="J131" s="54"/>
      <c r="K131" s="53" t="s">
        <v>157</v>
      </c>
      <c r="L131" s="53" t="s">
        <v>157</v>
      </c>
      <c r="M131" s="54"/>
      <c r="N131" s="54"/>
      <c r="O131" s="54"/>
      <c r="P131" s="54"/>
      <c r="Q131" s="55"/>
      <c r="R131" s="54"/>
      <c r="S131" s="54"/>
      <c r="T131" s="54"/>
      <c r="U131" s="54"/>
      <c r="V131" s="54"/>
      <c r="W131" s="54"/>
      <c r="X131" s="54"/>
      <c r="Y131" s="54"/>
      <c r="Z131" s="56"/>
      <c r="AA131" s="54"/>
      <c r="AB131" s="54"/>
      <c r="AC131" s="54"/>
      <c r="AD131" s="54"/>
      <c r="AE131" s="54"/>
      <c r="AF131" s="54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3"/>
      <c r="BY131" s="83"/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  <c r="CK131" s="83"/>
      <c r="CL131" s="83"/>
      <c r="CM131" s="83"/>
    </row>
    <row r="132" spans="1:91" s="16" customFormat="1" ht="30" x14ac:dyDescent="0.25">
      <c r="A132" s="129"/>
      <c r="B132" s="129"/>
      <c r="C132" s="130"/>
      <c r="D132" s="131">
        <v>606</v>
      </c>
      <c r="E132" s="132" t="s">
        <v>102</v>
      </c>
      <c r="F132" s="133">
        <f>SUM(F133:F137)</f>
        <v>0</v>
      </c>
      <c r="G132" s="133">
        <f t="shared" ref="G132:AF132" si="100">SUM(G133:G137)</f>
        <v>0</v>
      </c>
      <c r="H132" s="67">
        <f t="shared" si="54"/>
        <v>0</v>
      </c>
      <c r="I132" s="133">
        <f t="shared" si="100"/>
        <v>0</v>
      </c>
      <c r="J132" s="133">
        <f t="shared" si="100"/>
        <v>0</v>
      </c>
      <c r="K132" s="133">
        <f t="shared" si="100"/>
        <v>0</v>
      </c>
      <c r="L132" s="133">
        <f t="shared" si="100"/>
        <v>0</v>
      </c>
      <c r="M132" s="133">
        <f t="shared" si="100"/>
        <v>0</v>
      </c>
      <c r="N132" s="133">
        <f t="shared" si="100"/>
        <v>0</v>
      </c>
      <c r="O132" s="133">
        <f t="shared" si="100"/>
        <v>0</v>
      </c>
      <c r="P132" s="133">
        <f t="shared" si="100"/>
        <v>0</v>
      </c>
      <c r="Q132" s="133">
        <f t="shared" si="100"/>
        <v>0</v>
      </c>
      <c r="R132" s="133">
        <f t="shared" si="100"/>
        <v>0</v>
      </c>
      <c r="S132" s="133">
        <f t="shared" si="100"/>
        <v>0</v>
      </c>
      <c r="T132" s="133">
        <f t="shared" si="100"/>
        <v>0</v>
      </c>
      <c r="U132" s="133">
        <f t="shared" si="100"/>
        <v>0</v>
      </c>
      <c r="V132" s="133">
        <f t="shared" si="100"/>
        <v>0</v>
      </c>
      <c r="W132" s="133">
        <f t="shared" si="100"/>
        <v>0</v>
      </c>
      <c r="X132" s="133">
        <f t="shared" si="100"/>
        <v>0</v>
      </c>
      <c r="Y132" s="133">
        <f t="shared" si="100"/>
        <v>0</v>
      </c>
      <c r="Z132" s="133">
        <f t="shared" si="100"/>
        <v>0</v>
      </c>
      <c r="AA132" s="133">
        <f t="shared" si="100"/>
        <v>0</v>
      </c>
      <c r="AB132" s="133">
        <f t="shared" si="100"/>
        <v>0</v>
      </c>
      <c r="AC132" s="133">
        <f t="shared" si="100"/>
        <v>0</v>
      </c>
      <c r="AD132" s="133">
        <f t="shared" si="100"/>
        <v>0</v>
      </c>
      <c r="AE132" s="133">
        <f t="shared" si="100"/>
        <v>0</v>
      </c>
      <c r="AF132" s="133">
        <f t="shared" si="100"/>
        <v>0</v>
      </c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  <c r="CD132" s="83"/>
      <c r="CE132" s="83"/>
      <c r="CF132" s="83"/>
      <c r="CG132" s="83"/>
      <c r="CH132" s="83"/>
      <c r="CI132" s="83"/>
      <c r="CJ132" s="83"/>
      <c r="CK132" s="83"/>
      <c r="CL132" s="83"/>
      <c r="CM132" s="83"/>
    </row>
    <row r="133" spans="1:91" s="83" customFormat="1" ht="16.5" x14ac:dyDescent="0.3">
      <c r="A133" s="78"/>
      <c r="B133" s="78"/>
      <c r="C133" s="71"/>
      <c r="D133" s="79">
        <v>6061003</v>
      </c>
      <c r="E133" s="80" t="s">
        <v>103</v>
      </c>
      <c r="F133" s="81">
        <f>SUM(U133:AF133)</f>
        <v>0</v>
      </c>
      <c r="G133" s="65">
        <f t="shared" ref="G133:G137" si="101">U133</f>
        <v>0</v>
      </c>
      <c r="H133" s="67">
        <f t="shared" si="54"/>
        <v>0</v>
      </c>
      <c r="I133" s="54"/>
      <c r="J133" s="54"/>
      <c r="K133" s="53" t="s">
        <v>157</v>
      </c>
      <c r="L133" s="53" t="s">
        <v>157</v>
      </c>
      <c r="M133" s="54"/>
      <c r="N133" s="54"/>
      <c r="O133" s="54"/>
      <c r="P133" s="54"/>
      <c r="Q133" s="55"/>
      <c r="R133" s="54"/>
      <c r="S133" s="54"/>
      <c r="T133" s="54"/>
      <c r="U133" s="54"/>
      <c r="V133" s="54"/>
      <c r="W133" s="54"/>
      <c r="X133" s="54"/>
      <c r="Y133" s="54"/>
      <c r="Z133" s="56"/>
      <c r="AA133" s="54"/>
      <c r="AB133" s="54"/>
      <c r="AC133" s="54"/>
      <c r="AD133" s="54"/>
      <c r="AE133" s="54"/>
      <c r="AF133" s="54"/>
    </row>
    <row r="134" spans="1:91" s="83" customFormat="1" ht="16.5" x14ac:dyDescent="0.3">
      <c r="A134" s="78"/>
      <c r="B134" s="78"/>
      <c r="C134" s="71"/>
      <c r="D134" s="79">
        <v>6061004</v>
      </c>
      <c r="E134" s="80" t="s">
        <v>104</v>
      </c>
      <c r="F134" s="81">
        <f t="shared" ref="F134:F137" si="102">SUM(U134:AF134)</f>
        <v>0</v>
      </c>
      <c r="G134" s="65">
        <f t="shared" si="101"/>
        <v>0</v>
      </c>
      <c r="H134" s="67">
        <f t="shared" si="54"/>
        <v>0</v>
      </c>
      <c r="I134" s="54"/>
      <c r="J134" s="54"/>
      <c r="K134" s="53" t="s">
        <v>157</v>
      </c>
      <c r="L134" s="53" t="s">
        <v>157</v>
      </c>
      <c r="M134" s="54"/>
      <c r="N134" s="54"/>
      <c r="O134" s="54"/>
      <c r="P134" s="54"/>
      <c r="Q134" s="55"/>
      <c r="R134" s="54"/>
      <c r="S134" s="54"/>
      <c r="T134" s="54"/>
      <c r="U134" s="54"/>
      <c r="V134" s="54"/>
      <c r="W134" s="54"/>
      <c r="X134" s="54"/>
      <c r="Y134" s="54"/>
      <c r="Z134" s="56"/>
      <c r="AA134" s="54"/>
      <c r="AB134" s="54"/>
      <c r="AC134" s="54"/>
      <c r="AD134" s="54"/>
      <c r="AE134" s="54"/>
      <c r="AF134" s="54"/>
    </row>
    <row r="135" spans="1:91" s="83" customFormat="1" ht="16.5" x14ac:dyDescent="0.3">
      <c r="A135" s="82"/>
      <c r="B135" s="78"/>
      <c r="C135" s="71"/>
      <c r="D135" s="79">
        <v>6061005</v>
      </c>
      <c r="E135" s="72" t="s">
        <v>105</v>
      </c>
      <c r="F135" s="81">
        <f t="shared" si="102"/>
        <v>0</v>
      </c>
      <c r="G135" s="65">
        <f t="shared" si="101"/>
        <v>0</v>
      </c>
      <c r="H135" s="67">
        <f t="shared" si="54"/>
        <v>0</v>
      </c>
      <c r="I135" s="54"/>
      <c r="J135" s="54"/>
      <c r="K135" s="53" t="s">
        <v>157</v>
      </c>
      <c r="L135" s="53" t="s">
        <v>157</v>
      </c>
      <c r="M135" s="54"/>
      <c r="N135" s="54"/>
      <c r="O135" s="54"/>
      <c r="P135" s="54"/>
      <c r="Q135" s="55"/>
      <c r="R135" s="54"/>
      <c r="S135" s="54"/>
      <c r="T135" s="54"/>
      <c r="U135" s="54"/>
      <c r="V135" s="54"/>
      <c r="W135" s="54"/>
      <c r="X135" s="54"/>
      <c r="Y135" s="54"/>
      <c r="Z135" s="56"/>
      <c r="AA135" s="54"/>
      <c r="AB135" s="54"/>
      <c r="AC135" s="54"/>
      <c r="AD135" s="54"/>
      <c r="AE135" s="54"/>
      <c r="AF135" s="54"/>
    </row>
    <row r="136" spans="1:91" s="83" customFormat="1" ht="16.5" x14ac:dyDescent="0.3">
      <c r="A136" s="78"/>
      <c r="B136" s="78"/>
      <c r="C136" s="71"/>
      <c r="D136" s="79">
        <v>6061041</v>
      </c>
      <c r="E136" s="80" t="s">
        <v>106</v>
      </c>
      <c r="F136" s="81"/>
      <c r="G136" s="65">
        <f t="shared" si="101"/>
        <v>0</v>
      </c>
      <c r="H136" s="67">
        <f t="shared" ref="H136:H144" si="103">SUM(I136:T136)</f>
        <v>0</v>
      </c>
      <c r="I136" s="54"/>
      <c r="J136" s="54"/>
      <c r="K136" s="53" t="s">
        <v>157</v>
      </c>
      <c r="L136" s="53" t="s">
        <v>157</v>
      </c>
      <c r="M136" s="54"/>
      <c r="N136" s="54"/>
      <c r="O136" s="54"/>
      <c r="P136" s="54"/>
      <c r="Q136" s="55"/>
      <c r="R136" s="54"/>
      <c r="S136" s="54"/>
      <c r="T136" s="54"/>
      <c r="U136" s="54"/>
      <c r="V136" s="54"/>
      <c r="W136" s="54"/>
      <c r="X136" s="54"/>
      <c r="Y136" s="54"/>
      <c r="Z136" s="56"/>
      <c r="AA136" s="54"/>
      <c r="AB136" s="54"/>
      <c r="AC136" s="54"/>
      <c r="AD136" s="54"/>
      <c r="AE136" s="54"/>
      <c r="AF136" s="54"/>
    </row>
    <row r="137" spans="1:91" s="83" customFormat="1" ht="16.5" x14ac:dyDescent="0.3">
      <c r="A137" s="78"/>
      <c r="B137" s="78"/>
      <c r="C137" s="71"/>
      <c r="D137" s="79">
        <v>6061099</v>
      </c>
      <c r="E137" s="80" t="s">
        <v>107</v>
      </c>
      <c r="F137" s="81">
        <f t="shared" si="102"/>
        <v>0</v>
      </c>
      <c r="G137" s="65">
        <f t="shared" si="101"/>
        <v>0</v>
      </c>
      <c r="H137" s="67">
        <f t="shared" si="103"/>
        <v>0</v>
      </c>
      <c r="I137" s="54"/>
      <c r="J137" s="54"/>
      <c r="K137" s="53" t="s">
        <v>157</v>
      </c>
      <c r="L137" s="53" t="s">
        <v>157</v>
      </c>
      <c r="M137" s="54"/>
      <c r="N137" s="54"/>
      <c r="O137" s="54"/>
      <c r="P137" s="54"/>
      <c r="Q137" s="55"/>
      <c r="R137" s="54"/>
      <c r="S137" s="54"/>
      <c r="T137" s="54"/>
      <c r="U137" s="54"/>
      <c r="V137" s="54"/>
      <c r="W137" s="54"/>
      <c r="X137" s="54"/>
      <c r="Y137" s="54"/>
      <c r="Z137" s="56"/>
      <c r="AA137" s="54"/>
      <c r="AB137" s="54"/>
      <c r="AC137" s="54"/>
      <c r="AD137" s="54"/>
      <c r="AE137" s="54"/>
      <c r="AF137" s="54"/>
    </row>
    <row r="138" spans="1:91" s="16" customFormat="1" ht="16.5" x14ac:dyDescent="0.25">
      <c r="A138" s="77"/>
      <c r="B138" s="125"/>
      <c r="C138" s="110"/>
      <c r="D138" s="126">
        <v>231</v>
      </c>
      <c r="E138" s="127" t="s">
        <v>108</v>
      </c>
      <c r="F138" s="128">
        <f>SUM(U138:AF138)</f>
        <v>0</v>
      </c>
      <c r="G138" s="134">
        <f t="shared" ref="G138:G144" si="104">U138+V138+W138+X138+Y138+Z138+AA138+AB138+AC138+AD138</f>
        <v>0</v>
      </c>
      <c r="H138" s="67">
        <f t="shared" si="103"/>
        <v>0</v>
      </c>
      <c r="I138" s="122">
        <f t="shared" ref="I138:I144" si="105">SUM(J138:U138)</f>
        <v>0</v>
      </c>
      <c r="J138" s="122">
        <f t="shared" ref="J138:J144" si="106">SUM(K138:V138)</f>
        <v>0</v>
      </c>
      <c r="K138" s="122">
        <f t="shared" ref="K138:K144" si="107">SUM(L138:W138)</f>
        <v>0</v>
      </c>
      <c r="L138" s="122">
        <f t="shared" ref="L138:L144" si="108">SUM(M138:X138)</f>
        <v>0</v>
      </c>
      <c r="M138" s="122">
        <f t="shared" ref="M138:M144" si="109">SUM(N138:Y138)</f>
        <v>0</v>
      </c>
      <c r="N138" s="122">
        <f t="shared" ref="N138:N144" si="110">SUM(O138:Z138)</f>
        <v>0</v>
      </c>
      <c r="O138" s="122">
        <f t="shared" ref="O138:O144" si="111">SUM(P138:AA138)</f>
        <v>0</v>
      </c>
      <c r="P138" s="122">
        <f t="shared" ref="P138:P144" si="112">SUM(Q138:AB138)</f>
        <v>0</v>
      </c>
      <c r="Q138" s="122">
        <f t="shared" ref="Q138:Q144" si="113">SUM(R138:AC138)</f>
        <v>0</v>
      </c>
      <c r="R138" s="122">
        <f t="shared" ref="R138:R144" si="114">SUM(S138:AD138)</f>
        <v>0</v>
      </c>
      <c r="S138" s="122">
        <f t="shared" ref="S138:S144" si="115">SUM(T138:AE138)</f>
        <v>0</v>
      </c>
      <c r="T138" s="122">
        <f t="shared" ref="T138:T144" si="116">SUM(U138:AF138)</f>
        <v>0</v>
      </c>
      <c r="U138" s="122">
        <f t="shared" ref="U138:U144" si="117">SUM(V138:AF138)</f>
        <v>0</v>
      </c>
      <c r="V138" s="122">
        <f t="shared" ref="V138:AF144" si="118">SUM(W138:AF138)</f>
        <v>0</v>
      </c>
      <c r="W138" s="122">
        <f t="shared" si="118"/>
        <v>0</v>
      </c>
      <c r="X138" s="122">
        <f t="shared" si="118"/>
        <v>0</v>
      </c>
      <c r="Y138" s="122">
        <f t="shared" si="118"/>
        <v>0</v>
      </c>
      <c r="Z138" s="122">
        <f t="shared" si="118"/>
        <v>0</v>
      </c>
      <c r="AA138" s="122">
        <f t="shared" si="118"/>
        <v>0</v>
      </c>
      <c r="AB138" s="122">
        <f t="shared" si="118"/>
        <v>0</v>
      </c>
      <c r="AC138" s="122">
        <f t="shared" si="118"/>
        <v>0</v>
      </c>
      <c r="AD138" s="122">
        <f t="shared" si="118"/>
        <v>0</v>
      </c>
      <c r="AE138" s="122">
        <f t="shared" si="118"/>
        <v>0</v>
      </c>
      <c r="AF138" s="122">
        <f t="shared" si="118"/>
        <v>0</v>
      </c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83"/>
      <c r="BO138" s="83"/>
      <c r="BP138" s="83"/>
      <c r="BQ138" s="83"/>
      <c r="BR138" s="83"/>
      <c r="BS138" s="83"/>
      <c r="BT138" s="83"/>
      <c r="BU138" s="83"/>
      <c r="BV138" s="83"/>
      <c r="BW138" s="83"/>
      <c r="BX138" s="83"/>
      <c r="BY138" s="83"/>
      <c r="BZ138" s="83"/>
      <c r="CA138" s="83"/>
      <c r="CB138" s="83"/>
      <c r="CC138" s="83"/>
      <c r="CD138" s="83"/>
      <c r="CE138" s="83"/>
      <c r="CF138" s="83"/>
      <c r="CG138" s="83"/>
      <c r="CH138" s="83"/>
      <c r="CI138" s="83"/>
      <c r="CJ138" s="83"/>
      <c r="CK138" s="83"/>
      <c r="CL138" s="83"/>
      <c r="CM138" s="83"/>
    </row>
    <row r="139" spans="1:91" s="16" customFormat="1" ht="16.5" x14ac:dyDescent="0.25">
      <c r="A139" s="77"/>
      <c r="B139" s="125"/>
      <c r="C139" s="110"/>
      <c r="D139" s="126">
        <v>231</v>
      </c>
      <c r="E139" s="127" t="s">
        <v>108</v>
      </c>
      <c r="F139" s="128">
        <f t="shared" ref="F139:F144" si="119">SUM(U139:AF139)</f>
        <v>0</v>
      </c>
      <c r="G139" s="134">
        <f t="shared" si="104"/>
        <v>0</v>
      </c>
      <c r="H139" s="67">
        <f t="shared" si="103"/>
        <v>0</v>
      </c>
      <c r="I139" s="122">
        <f t="shared" si="105"/>
        <v>0</v>
      </c>
      <c r="J139" s="122">
        <f t="shared" si="106"/>
        <v>0</v>
      </c>
      <c r="K139" s="122">
        <f t="shared" si="107"/>
        <v>0</v>
      </c>
      <c r="L139" s="122">
        <f t="shared" si="108"/>
        <v>0</v>
      </c>
      <c r="M139" s="122">
        <f t="shared" si="109"/>
        <v>0</v>
      </c>
      <c r="N139" s="122">
        <f t="shared" si="110"/>
        <v>0</v>
      </c>
      <c r="O139" s="122">
        <f t="shared" si="111"/>
        <v>0</v>
      </c>
      <c r="P139" s="122">
        <f t="shared" si="112"/>
        <v>0</v>
      </c>
      <c r="Q139" s="122">
        <f t="shared" si="113"/>
        <v>0</v>
      </c>
      <c r="R139" s="122">
        <f t="shared" si="114"/>
        <v>0</v>
      </c>
      <c r="S139" s="122">
        <f t="shared" si="115"/>
        <v>0</v>
      </c>
      <c r="T139" s="122">
        <f t="shared" si="116"/>
        <v>0</v>
      </c>
      <c r="U139" s="122">
        <f t="shared" si="117"/>
        <v>0</v>
      </c>
      <c r="V139" s="122">
        <f t="shared" si="118"/>
        <v>0</v>
      </c>
      <c r="W139" s="122">
        <f t="shared" si="118"/>
        <v>0</v>
      </c>
      <c r="X139" s="122">
        <f t="shared" si="118"/>
        <v>0</v>
      </c>
      <c r="Y139" s="122">
        <f t="shared" si="118"/>
        <v>0</v>
      </c>
      <c r="Z139" s="122">
        <f t="shared" si="118"/>
        <v>0</v>
      </c>
      <c r="AA139" s="122">
        <f t="shared" si="118"/>
        <v>0</v>
      </c>
      <c r="AB139" s="122">
        <f t="shared" si="118"/>
        <v>0</v>
      </c>
      <c r="AC139" s="122">
        <f t="shared" si="118"/>
        <v>0</v>
      </c>
      <c r="AD139" s="122">
        <f t="shared" si="118"/>
        <v>0</v>
      </c>
      <c r="AE139" s="122">
        <f t="shared" si="118"/>
        <v>0</v>
      </c>
      <c r="AF139" s="122">
        <f t="shared" si="118"/>
        <v>0</v>
      </c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  <c r="BN139" s="83"/>
      <c r="BO139" s="83"/>
      <c r="BP139" s="83"/>
      <c r="BQ139" s="83"/>
      <c r="BR139" s="83"/>
      <c r="BS139" s="83"/>
      <c r="BT139" s="83"/>
      <c r="BU139" s="83"/>
      <c r="BV139" s="83"/>
      <c r="BW139" s="83"/>
      <c r="BX139" s="83"/>
      <c r="BY139" s="83"/>
      <c r="BZ139" s="83"/>
      <c r="CA139" s="83"/>
      <c r="CB139" s="83"/>
      <c r="CC139" s="83"/>
      <c r="CD139" s="83"/>
      <c r="CE139" s="83"/>
      <c r="CF139" s="83"/>
      <c r="CG139" s="83"/>
      <c r="CH139" s="83"/>
      <c r="CI139" s="83"/>
      <c r="CJ139" s="83"/>
      <c r="CK139" s="83"/>
      <c r="CL139" s="83"/>
      <c r="CM139" s="83"/>
    </row>
    <row r="140" spans="1:91" s="16" customFormat="1" ht="16.5" x14ac:dyDescent="0.25">
      <c r="A140" s="77"/>
      <c r="B140" s="125"/>
      <c r="C140" s="110"/>
      <c r="D140" s="126">
        <v>231</v>
      </c>
      <c r="E140" s="127" t="s">
        <v>108</v>
      </c>
      <c r="F140" s="128">
        <f t="shared" si="119"/>
        <v>0</v>
      </c>
      <c r="G140" s="134">
        <f>U140+V140+W140+X140+Y140+Z140+AA140+AB140+AC140+AD140</f>
        <v>0</v>
      </c>
      <c r="H140" s="67">
        <f t="shared" si="103"/>
        <v>0</v>
      </c>
      <c r="I140" s="122">
        <f t="shared" si="105"/>
        <v>0</v>
      </c>
      <c r="J140" s="122">
        <f t="shared" si="106"/>
        <v>0</v>
      </c>
      <c r="K140" s="122">
        <f t="shared" si="107"/>
        <v>0</v>
      </c>
      <c r="L140" s="122">
        <f t="shared" si="108"/>
        <v>0</v>
      </c>
      <c r="M140" s="122">
        <f t="shared" si="109"/>
        <v>0</v>
      </c>
      <c r="N140" s="122">
        <f t="shared" si="110"/>
        <v>0</v>
      </c>
      <c r="O140" s="122">
        <f t="shared" si="111"/>
        <v>0</v>
      </c>
      <c r="P140" s="122">
        <f t="shared" si="112"/>
        <v>0</v>
      </c>
      <c r="Q140" s="122">
        <f t="shared" si="113"/>
        <v>0</v>
      </c>
      <c r="R140" s="122">
        <f t="shared" si="114"/>
        <v>0</v>
      </c>
      <c r="S140" s="122">
        <f t="shared" si="115"/>
        <v>0</v>
      </c>
      <c r="T140" s="122">
        <f t="shared" si="116"/>
        <v>0</v>
      </c>
      <c r="U140" s="122">
        <f t="shared" si="117"/>
        <v>0</v>
      </c>
      <c r="V140" s="122">
        <f t="shared" si="118"/>
        <v>0</v>
      </c>
      <c r="W140" s="122">
        <f t="shared" si="118"/>
        <v>0</v>
      </c>
      <c r="X140" s="122">
        <f t="shared" si="118"/>
        <v>0</v>
      </c>
      <c r="Y140" s="122">
        <f t="shared" si="118"/>
        <v>0</v>
      </c>
      <c r="Z140" s="122">
        <f t="shared" si="118"/>
        <v>0</v>
      </c>
      <c r="AA140" s="122">
        <f t="shared" si="118"/>
        <v>0</v>
      </c>
      <c r="AB140" s="122">
        <f t="shared" si="118"/>
        <v>0</v>
      </c>
      <c r="AC140" s="122">
        <f t="shared" si="118"/>
        <v>0</v>
      </c>
      <c r="AD140" s="122">
        <f t="shared" si="118"/>
        <v>0</v>
      </c>
      <c r="AE140" s="122">
        <f t="shared" si="118"/>
        <v>0</v>
      </c>
      <c r="AF140" s="122">
        <f t="shared" si="118"/>
        <v>0</v>
      </c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  <c r="BN140" s="83"/>
      <c r="BO140" s="83"/>
      <c r="BP140" s="83"/>
      <c r="BQ140" s="83"/>
      <c r="BR140" s="83"/>
      <c r="BS140" s="83"/>
      <c r="BT140" s="83"/>
      <c r="BU140" s="83"/>
      <c r="BV140" s="83"/>
      <c r="BW140" s="83"/>
      <c r="BX140" s="83"/>
      <c r="BY140" s="83"/>
      <c r="BZ140" s="83"/>
      <c r="CA140" s="83"/>
      <c r="CB140" s="83"/>
      <c r="CC140" s="83"/>
      <c r="CD140" s="83"/>
      <c r="CE140" s="83"/>
      <c r="CF140" s="83"/>
      <c r="CG140" s="83"/>
      <c r="CH140" s="83"/>
      <c r="CI140" s="83"/>
      <c r="CJ140" s="83"/>
      <c r="CK140" s="83"/>
      <c r="CL140" s="83"/>
      <c r="CM140" s="83"/>
    </row>
    <row r="141" spans="1:91" s="16" customFormat="1" ht="16.5" x14ac:dyDescent="0.25">
      <c r="A141" s="77"/>
      <c r="B141" s="125"/>
      <c r="C141" s="110"/>
      <c r="D141" s="126">
        <v>231</v>
      </c>
      <c r="E141" s="127" t="s">
        <v>108</v>
      </c>
      <c r="F141" s="128">
        <f t="shared" si="119"/>
        <v>0</v>
      </c>
      <c r="G141" s="134">
        <f t="shared" si="104"/>
        <v>0</v>
      </c>
      <c r="H141" s="67">
        <f t="shared" si="103"/>
        <v>0</v>
      </c>
      <c r="I141" s="122">
        <f t="shared" si="105"/>
        <v>0</v>
      </c>
      <c r="J141" s="122">
        <f t="shared" si="106"/>
        <v>0</v>
      </c>
      <c r="K141" s="122">
        <f t="shared" si="107"/>
        <v>0</v>
      </c>
      <c r="L141" s="122">
        <f t="shared" si="108"/>
        <v>0</v>
      </c>
      <c r="M141" s="122">
        <f t="shared" si="109"/>
        <v>0</v>
      </c>
      <c r="N141" s="122">
        <f t="shared" si="110"/>
        <v>0</v>
      </c>
      <c r="O141" s="122">
        <f t="shared" si="111"/>
        <v>0</v>
      </c>
      <c r="P141" s="122">
        <f t="shared" si="112"/>
        <v>0</v>
      </c>
      <c r="Q141" s="122">
        <f t="shared" si="113"/>
        <v>0</v>
      </c>
      <c r="R141" s="122">
        <f t="shared" si="114"/>
        <v>0</v>
      </c>
      <c r="S141" s="122">
        <f t="shared" si="115"/>
        <v>0</v>
      </c>
      <c r="T141" s="122">
        <f t="shared" si="116"/>
        <v>0</v>
      </c>
      <c r="U141" s="122">
        <f t="shared" si="117"/>
        <v>0</v>
      </c>
      <c r="V141" s="122">
        <f t="shared" si="118"/>
        <v>0</v>
      </c>
      <c r="W141" s="122">
        <f t="shared" si="118"/>
        <v>0</v>
      </c>
      <c r="X141" s="122">
        <f t="shared" si="118"/>
        <v>0</v>
      </c>
      <c r="Y141" s="122">
        <f t="shared" si="118"/>
        <v>0</v>
      </c>
      <c r="Z141" s="122">
        <f t="shared" si="118"/>
        <v>0</v>
      </c>
      <c r="AA141" s="122">
        <f t="shared" si="118"/>
        <v>0</v>
      </c>
      <c r="AB141" s="122">
        <f t="shared" si="118"/>
        <v>0</v>
      </c>
      <c r="AC141" s="122">
        <f t="shared" si="118"/>
        <v>0</v>
      </c>
      <c r="AD141" s="122">
        <f t="shared" si="118"/>
        <v>0</v>
      </c>
      <c r="AE141" s="122">
        <f t="shared" si="118"/>
        <v>0</v>
      </c>
      <c r="AF141" s="122">
        <f t="shared" si="118"/>
        <v>0</v>
      </c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83"/>
      <c r="BO141" s="83"/>
      <c r="BP141" s="83"/>
      <c r="BQ141" s="83"/>
      <c r="BR141" s="83"/>
      <c r="BS141" s="83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  <c r="CD141" s="83"/>
      <c r="CE141" s="83"/>
      <c r="CF141" s="83"/>
      <c r="CG141" s="83"/>
      <c r="CH141" s="83"/>
      <c r="CI141" s="83"/>
      <c r="CJ141" s="83"/>
      <c r="CK141" s="83"/>
      <c r="CL141" s="83"/>
      <c r="CM141" s="83"/>
    </row>
    <row r="142" spans="1:91" s="16" customFormat="1" ht="16.5" x14ac:dyDescent="0.25">
      <c r="A142" s="77"/>
      <c r="B142" s="125"/>
      <c r="C142" s="110"/>
      <c r="D142" s="126">
        <v>231</v>
      </c>
      <c r="E142" s="127" t="s">
        <v>108</v>
      </c>
      <c r="F142" s="128">
        <f t="shared" si="119"/>
        <v>0</v>
      </c>
      <c r="G142" s="134">
        <f t="shared" si="104"/>
        <v>0</v>
      </c>
      <c r="H142" s="67">
        <f t="shared" si="103"/>
        <v>0</v>
      </c>
      <c r="I142" s="122">
        <f t="shared" si="105"/>
        <v>0</v>
      </c>
      <c r="J142" s="122">
        <f t="shared" si="106"/>
        <v>0</v>
      </c>
      <c r="K142" s="122">
        <f t="shared" si="107"/>
        <v>0</v>
      </c>
      <c r="L142" s="122">
        <f t="shared" si="108"/>
        <v>0</v>
      </c>
      <c r="M142" s="122">
        <f t="shared" si="109"/>
        <v>0</v>
      </c>
      <c r="N142" s="122">
        <f t="shared" si="110"/>
        <v>0</v>
      </c>
      <c r="O142" s="122">
        <f t="shared" si="111"/>
        <v>0</v>
      </c>
      <c r="P142" s="122">
        <f t="shared" si="112"/>
        <v>0</v>
      </c>
      <c r="Q142" s="122">
        <f t="shared" si="113"/>
        <v>0</v>
      </c>
      <c r="R142" s="122">
        <f t="shared" si="114"/>
        <v>0</v>
      </c>
      <c r="S142" s="122">
        <f t="shared" si="115"/>
        <v>0</v>
      </c>
      <c r="T142" s="122">
        <f t="shared" si="116"/>
        <v>0</v>
      </c>
      <c r="U142" s="122">
        <f t="shared" si="117"/>
        <v>0</v>
      </c>
      <c r="V142" s="122">
        <f t="shared" si="118"/>
        <v>0</v>
      </c>
      <c r="W142" s="122">
        <f t="shared" si="118"/>
        <v>0</v>
      </c>
      <c r="X142" s="122">
        <f t="shared" si="118"/>
        <v>0</v>
      </c>
      <c r="Y142" s="122">
        <f t="shared" si="118"/>
        <v>0</v>
      </c>
      <c r="Z142" s="122">
        <f t="shared" si="118"/>
        <v>0</v>
      </c>
      <c r="AA142" s="122">
        <f t="shared" si="118"/>
        <v>0</v>
      </c>
      <c r="AB142" s="122">
        <f t="shared" si="118"/>
        <v>0</v>
      </c>
      <c r="AC142" s="122">
        <f t="shared" si="118"/>
        <v>0</v>
      </c>
      <c r="AD142" s="122">
        <f t="shared" si="118"/>
        <v>0</v>
      </c>
      <c r="AE142" s="122">
        <f t="shared" si="118"/>
        <v>0</v>
      </c>
      <c r="AF142" s="122">
        <f t="shared" si="118"/>
        <v>0</v>
      </c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  <c r="BN142" s="83"/>
      <c r="BO142" s="83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  <c r="CD142" s="83"/>
      <c r="CE142" s="83"/>
      <c r="CF142" s="83"/>
      <c r="CG142" s="83"/>
      <c r="CH142" s="83"/>
      <c r="CI142" s="83"/>
      <c r="CJ142" s="83"/>
      <c r="CK142" s="83"/>
      <c r="CL142" s="83"/>
      <c r="CM142" s="83"/>
    </row>
    <row r="143" spans="1:91" s="16" customFormat="1" ht="16.5" x14ac:dyDescent="0.25">
      <c r="A143" s="77"/>
      <c r="B143" s="125"/>
      <c r="C143" s="110"/>
      <c r="D143" s="126">
        <v>231</v>
      </c>
      <c r="E143" s="127" t="s">
        <v>108</v>
      </c>
      <c r="F143" s="128">
        <f t="shared" si="119"/>
        <v>0</v>
      </c>
      <c r="G143" s="134">
        <f t="shared" si="104"/>
        <v>0</v>
      </c>
      <c r="H143" s="67">
        <f t="shared" si="103"/>
        <v>0</v>
      </c>
      <c r="I143" s="122">
        <f t="shared" si="105"/>
        <v>0</v>
      </c>
      <c r="J143" s="122">
        <f t="shared" si="106"/>
        <v>0</v>
      </c>
      <c r="K143" s="122">
        <f t="shared" si="107"/>
        <v>0</v>
      </c>
      <c r="L143" s="122">
        <f t="shared" si="108"/>
        <v>0</v>
      </c>
      <c r="M143" s="122">
        <f t="shared" si="109"/>
        <v>0</v>
      </c>
      <c r="N143" s="122">
        <f t="shared" si="110"/>
        <v>0</v>
      </c>
      <c r="O143" s="122">
        <f t="shared" si="111"/>
        <v>0</v>
      </c>
      <c r="P143" s="122">
        <f t="shared" si="112"/>
        <v>0</v>
      </c>
      <c r="Q143" s="122">
        <f t="shared" si="113"/>
        <v>0</v>
      </c>
      <c r="R143" s="122">
        <f t="shared" si="114"/>
        <v>0</v>
      </c>
      <c r="S143" s="122">
        <f t="shared" si="115"/>
        <v>0</v>
      </c>
      <c r="T143" s="122">
        <f t="shared" si="116"/>
        <v>0</v>
      </c>
      <c r="U143" s="122">
        <f t="shared" si="117"/>
        <v>0</v>
      </c>
      <c r="V143" s="122">
        <f t="shared" si="118"/>
        <v>0</v>
      </c>
      <c r="W143" s="122">
        <f t="shared" si="118"/>
        <v>0</v>
      </c>
      <c r="X143" s="122">
        <f t="shared" si="118"/>
        <v>0</v>
      </c>
      <c r="Y143" s="122">
        <f t="shared" si="118"/>
        <v>0</v>
      </c>
      <c r="Z143" s="122">
        <f t="shared" si="118"/>
        <v>0</v>
      </c>
      <c r="AA143" s="122">
        <f t="shared" si="118"/>
        <v>0</v>
      </c>
      <c r="AB143" s="122">
        <f t="shared" si="118"/>
        <v>0</v>
      </c>
      <c r="AC143" s="122">
        <f t="shared" si="118"/>
        <v>0</v>
      </c>
      <c r="AD143" s="122">
        <f t="shared" si="118"/>
        <v>0</v>
      </c>
      <c r="AE143" s="122">
        <f t="shared" si="118"/>
        <v>0</v>
      </c>
      <c r="AF143" s="122">
        <f t="shared" si="118"/>
        <v>0</v>
      </c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83"/>
      <c r="BO143" s="83"/>
      <c r="BP143" s="83"/>
      <c r="BQ143" s="83"/>
      <c r="BR143" s="83"/>
      <c r="BS143" s="83"/>
      <c r="BT143" s="83"/>
      <c r="BU143" s="83"/>
      <c r="BV143" s="83"/>
      <c r="BW143" s="83"/>
      <c r="BX143" s="83"/>
      <c r="BY143" s="83"/>
      <c r="BZ143" s="83"/>
      <c r="CA143" s="83"/>
      <c r="CB143" s="83"/>
      <c r="CC143" s="83"/>
      <c r="CD143" s="83"/>
      <c r="CE143" s="83"/>
      <c r="CF143" s="83"/>
      <c r="CG143" s="83"/>
      <c r="CH143" s="83"/>
      <c r="CI143" s="83"/>
      <c r="CJ143" s="83"/>
      <c r="CK143" s="83"/>
      <c r="CL143" s="83"/>
      <c r="CM143" s="83"/>
    </row>
    <row r="144" spans="1:91" s="16" customFormat="1" ht="16.5" x14ac:dyDescent="0.25">
      <c r="A144" s="77"/>
      <c r="B144" s="125"/>
      <c r="C144" s="110"/>
      <c r="D144" s="126">
        <v>231</v>
      </c>
      <c r="E144" s="127" t="s">
        <v>108</v>
      </c>
      <c r="F144" s="128">
        <f t="shared" si="119"/>
        <v>0</v>
      </c>
      <c r="G144" s="134">
        <f t="shared" si="104"/>
        <v>0</v>
      </c>
      <c r="H144" s="67">
        <f t="shared" si="103"/>
        <v>0</v>
      </c>
      <c r="I144" s="122">
        <f t="shared" si="105"/>
        <v>0</v>
      </c>
      <c r="J144" s="122">
        <f t="shared" si="106"/>
        <v>0</v>
      </c>
      <c r="K144" s="122">
        <f t="shared" si="107"/>
        <v>0</v>
      </c>
      <c r="L144" s="122">
        <f t="shared" si="108"/>
        <v>0</v>
      </c>
      <c r="M144" s="122">
        <f t="shared" si="109"/>
        <v>0</v>
      </c>
      <c r="N144" s="122">
        <f t="shared" si="110"/>
        <v>0</v>
      </c>
      <c r="O144" s="122">
        <f t="shared" si="111"/>
        <v>0</v>
      </c>
      <c r="P144" s="122">
        <f t="shared" si="112"/>
        <v>0</v>
      </c>
      <c r="Q144" s="122">
        <f t="shared" si="113"/>
        <v>0</v>
      </c>
      <c r="R144" s="122">
        <f t="shared" si="114"/>
        <v>0</v>
      </c>
      <c r="S144" s="122">
        <f t="shared" si="115"/>
        <v>0</v>
      </c>
      <c r="T144" s="122">
        <f t="shared" si="116"/>
        <v>0</v>
      </c>
      <c r="U144" s="122">
        <f t="shared" si="117"/>
        <v>0</v>
      </c>
      <c r="V144" s="122">
        <f t="shared" si="118"/>
        <v>0</v>
      </c>
      <c r="W144" s="122">
        <f t="shared" si="118"/>
        <v>0</v>
      </c>
      <c r="X144" s="122">
        <f t="shared" si="118"/>
        <v>0</v>
      </c>
      <c r="Y144" s="122">
        <f t="shared" si="118"/>
        <v>0</v>
      </c>
      <c r="Z144" s="122">
        <f t="shared" si="118"/>
        <v>0</v>
      </c>
      <c r="AA144" s="122">
        <f t="shared" si="118"/>
        <v>0</v>
      </c>
      <c r="AB144" s="122">
        <f t="shared" si="118"/>
        <v>0</v>
      </c>
      <c r="AC144" s="122">
        <f t="shared" si="118"/>
        <v>0</v>
      </c>
      <c r="AD144" s="122">
        <f t="shared" si="118"/>
        <v>0</v>
      </c>
      <c r="AE144" s="122">
        <f t="shared" si="118"/>
        <v>0</v>
      </c>
      <c r="AF144" s="122">
        <f t="shared" si="118"/>
        <v>0</v>
      </c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3"/>
      <c r="BP144" s="83"/>
      <c r="BQ144" s="83"/>
      <c r="BR144" s="83"/>
      <c r="BS144" s="83"/>
      <c r="BT144" s="83"/>
      <c r="BU144" s="83"/>
      <c r="BV144" s="83"/>
      <c r="BW144" s="83"/>
      <c r="BX144" s="83"/>
      <c r="BY144" s="83"/>
      <c r="BZ144" s="83"/>
      <c r="CA144" s="83"/>
      <c r="CB144" s="83"/>
      <c r="CC144" s="83"/>
      <c r="CD144" s="83"/>
      <c r="CE144" s="83"/>
      <c r="CF144" s="83"/>
      <c r="CG144" s="83"/>
      <c r="CH144" s="83"/>
      <c r="CI144" s="83"/>
      <c r="CJ144" s="83"/>
      <c r="CK144" s="83"/>
      <c r="CL144" s="83"/>
      <c r="CM144" s="83"/>
    </row>
    <row r="145" spans="1:91" s="12" customFormat="1" ht="16.5" x14ac:dyDescent="0.3">
      <c r="A145" s="22"/>
      <c r="B145" s="22"/>
      <c r="C145" s="22"/>
      <c r="D145" s="181" t="s">
        <v>165</v>
      </c>
      <c r="E145" s="181"/>
      <c r="F145" s="23"/>
      <c r="G145" s="23"/>
      <c r="H145" s="23"/>
      <c r="I145" s="8"/>
      <c r="J145" s="8"/>
      <c r="K145" s="8"/>
      <c r="L145" s="5"/>
      <c r="M145" s="5"/>
      <c r="N145" s="5"/>
      <c r="O145" s="5"/>
      <c r="P145" s="5"/>
      <c r="Q145" s="38"/>
      <c r="R145" s="5"/>
      <c r="S145" s="5"/>
      <c r="T145" s="5"/>
      <c r="U145" s="8"/>
      <c r="V145" s="8"/>
      <c r="W145" s="8"/>
      <c r="X145" s="5"/>
      <c r="Y145" s="5"/>
      <c r="Z145" s="33"/>
      <c r="AA145" s="5"/>
      <c r="AB145" s="5"/>
      <c r="AC145" s="5"/>
      <c r="AD145" s="5"/>
      <c r="AE145" s="5"/>
      <c r="AF145" s="5"/>
      <c r="AG145" s="139"/>
      <c r="AH145" s="139"/>
      <c r="AI145" s="139"/>
      <c r="AJ145" s="139"/>
      <c r="AK145" s="139"/>
      <c r="AL145" s="139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39"/>
      <c r="AW145" s="139"/>
      <c r="AX145" s="139"/>
      <c r="AY145" s="139"/>
      <c r="AZ145" s="139"/>
      <c r="BA145" s="139"/>
      <c r="BB145" s="139"/>
      <c r="BC145" s="139"/>
      <c r="BD145" s="139"/>
      <c r="BE145" s="139"/>
      <c r="BF145" s="139"/>
      <c r="BG145" s="139"/>
      <c r="BH145" s="139"/>
      <c r="BI145" s="139"/>
      <c r="BJ145" s="139"/>
      <c r="BK145" s="139"/>
      <c r="BL145" s="139"/>
      <c r="BM145" s="139"/>
      <c r="BN145" s="139"/>
      <c r="BO145" s="139"/>
      <c r="BP145" s="139"/>
      <c r="BQ145" s="139"/>
      <c r="BR145" s="139"/>
      <c r="BS145" s="139"/>
      <c r="BT145" s="139"/>
      <c r="BU145" s="139"/>
      <c r="BV145" s="139"/>
      <c r="BW145" s="139"/>
      <c r="BX145" s="139"/>
      <c r="BY145" s="139"/>
      <c r="BZ145" s="139"/>
      <c r="CA145" s="139"/>
      <c r="CB145" s="139"/>
      <c r="CC145" s="139"/>
      <c r="CD145" s="139"/>
      <c r="CE145" s="139"/>
      <c r="CF145" s="139"/>
      <c r="CG145" s="139"/>
      <c r="CH145" s="139"/>
      <c r="CI145" s="139"/>
      <c r="CJ145" s="139"/>
      <c r="CK145" s="139"/>
      <c r="CL145" s="139"/>
      <c r="CM145" s="139"/>
    </row>
    <row r="146" spans="1:91" s="12" customFormat="1" ht="16.5" x14ac:dyDescent="0.3">
      <c r="A146" s="24"/>
      <c r="B146" s="24"/>
      <c r="C146" s="24"/>
      <c r="D146" s="180" t="s">
        <v>163</v>
      </c>
      <c r="E146" s="180"/>
      <c r="F146" s="23"/>
      <c r="G146" s="23"/>
      <c r="H146" s="25"/>
      <c r="I146" s="8"/>
      <c r="J146" s="8"/>
      <c r="K146" s="8"/>
      <c r="L146" s="5"/>
      <c r="M146" s="5"/>
      <c r="N146" s="5"/>
      <c r="O146" s="5"/>
      <c r="P146" s="5">
        <f>Q140+R140</f>
        <v>0</v>
      </c>
      <c r="Q146" s="38"/>
      <c r="R146" s="5"/>
      <c r="S146" s="5"/>
      <c r="T146" s="5"/>
      <c r="U146" s="8"/>
      <c r="V146" s="8"/>
      <c r="W146" s="8"/>
      <c r="X146" s="5"/>
      <c r="Y146" s="5"/>
      <c r="Z146" s="33"/>
      <c r="AA146" s="5"/>
      <c r="AB146" s="5"/>
      <c r="AC146" s="5"/>
      <c r="AD146" s="5"/>
      <c r="AE146" s="5"/>
      <c r="AF146" s="5"/>
      <c r="AG146" s="139"/>
      <c r="AH146" s="139"/>
      <c r="AI146" s="139"/>
      <c r="AJ146" s="139"/>
      <c r="AK146" s="139"/>
      <c r="AL146" s="139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9"/>
      <c r="AW146" s="139"/>
      <c r="AX146" s="139"/>
      <c r="AY146" s="139"/>
      <c r="AZ146" s="139"/>
      <c r="BA146" s="139"/>
      <c r="BB146" s="139"/>
      <c r="BC146" s="139"/>
      <c r="BD146" s="139"/>
      <c r="BE146" s="139"/>
      <c r="BF146" s="139"/>
      <c r="BG146" s="139"/>
      <c r="BH146" s="139"/>
      <c r="BI146" s="139"/>
      <c r="BJ146" s="139"/>
      <c r="BK146" s="139"/>
      <c r="BL146" s="139"/>
      <c r="BM146" s="139"/>
      <c r="BN146" s="139"/>
      <c r="BO146" s="139"/>
      <c r="BP146" s="139"/>
      <c r="BQ146" s="139"/>
      <c r="BR146" s="139"/>
      <c r="BS146" s="139"/>
      <c r="BT146" s="139"/>
      <c r="BU146" s="139"/>
      <c r="BV146" s="139"/>
      <c r="BW146" s="139"/>
      <c r="BX146" s="139"/>
      <c r="BY146" s="139"/>
      <c r="BZ146" s="139"/>
      <c r="CA146" s="139"/>
      <c r="CB146" s="139"/>
      <c r="CC146" s="139"/>
      <c r="CD146" s="139"/>
      <c r="CE146" s="139"/>
      <c r="CF146" s="139"/>
      <c r="CG146" s="139"/>
      <c r="CH146" s="139"/>
      <c r="CI146" s="139"/>
      <c r="CJ146" s="139"/>
      <c r="CK146" s="139"/>
      <c r="CL146" s="139"/>
      <c r="CM146" s="139"/>
    </row>
    <row r="147" spans="1:91" s="12" customFormat="1" ht="16.5" x14ac:dyDescent="0.3">
      <c r="A147" s="24"/>
      <c r="B147" s="24"/>
      <c r="C147" s="24"/>
      <c r="D147" s="155"/>
      <c r="E147" s="155"/>
      <c r="F147" s="23"/>
      <c r="G147" s="23"/>
      <c r="H147" s="25"/>
      <c r="I147" s="8"/>
      <c r="J147" s="8"/>
      <c r="K147" s="8"/>
      <c r="L147" s="5"/>
      <c r="M147" s="5"/>
      <c r="N147" s="5"/>
      <c r="O147" s="5"/>
      <c r="P147" s="5"/>
      <c r="Q147" s="38"/>
      <c r="R147" s="5"/>
      <c r="S147" s="5"/>
      <c r="T147" s="5"/>
      <c r="U147" s="8"/>
      <c r="V147" s="8"/>
      <c r="W147" s="8"/>
      <c r="X147" s="5"/>
      <c r="Y147" s="5"/>
      <c r="Z147" s="33"/>
      <c r="AA147" s="5"/>
      <c r="AB147" s="5"/>
      <c r="AC147" s="5"/>
      <c r="AD147" s="5"/>
      <c r="AE147" s="5"/>
      <c r="AF147" s="5"/>
      <c r="AG147" s="139"/>
      <c r="AH147" s="139"/>
      <c r="AI147" s="139"/>
      <c r="AJ147" s="139"/>
      <c r="AK147" s="139"/>
      <c r="AL147" s="139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9"/>
      <c r="AW147" s="139"/>
      <c r="AX147" s="139"/>
      <c r="AY147" s="139"/>
      <c r="AZ147" s="139"/>
      <c r="BA147" s="139"/>
      <c r="BB147" s="139"/>
      <c r="BC147" s="139"/>
      <c r="BD147" s="139"/>
      <c r="BE147" s="139"/>
      <c r="BF147" s="139"/>
      <c r="BG147" s="139"/>
      <c r="BH147" s="139"/>
      <c r="BI147" s="139"/>
      <c r="BJ147" s="139"/>
      <c r="BK147" s="139"/>
      <c r="BL147" s="139"/>
      <c r="BM147" s="139"/>
      <c r="BN147" s="139"/>
      <c r="BO147" s="139"/>
      <c r="BP147" s="139"/>
      <c r="BQ147" s="139"/>
      <c r="BR147" s="139"/>
      <c r="BS147" s="139"/>
      <c r="BT147" s="139"/>
      <c r="BU147" s="139"/>
      <c r="BV147" s="139"/>
      <c r="BW147" s="139"/>
      <c r="BX147" s="139"/>
      <c r="BY147" s="139"/>
      <c r="BZ147" s="139"/>
      <c r="CA147" s="139"/>
      <c r="CB147" s="139"/>
      <c r="CC147" s="139"/>
      <c r="CD147" s="139"/>
      <c r="CE147" s="139"/>
      <c r="CF147" s="139"/>
      <c r="CG147" s="139"/>
      <c r="CH147" s="139"/>
      <c r="CI147" s="139"/>
      <c r="CJ147" s="139"/>
      <c r="CK147" s="139"/>
      <c r="CL147" s="139"/>
      <c r="CM147" s="139"/>
    </row>
    <row r="148" spans="1:91" ht="16.5" x14ac:dyDescent="0.3">
      <c r="A148" s="4"/>
      <c r="B148" s="182" t="s">
        <v>71</v>
      </c>
      <c r="C148" s="182"/>
      <c r="D148" s="182"/>
      <c r="E148" s="27"/>
      <c r="F148" s="4"/>
      <c r="G148" s="154" t="s">
        <v>164</v>
      </c>
      <c r="H148" s="29"/>
      <c r="I148" s="8"/>
      <c r="J148" s="8"/>
      <c r="K148" s="8"/>
      <c r="L148" s="5"/>
      <c r="M148" s="5"/>
      <c r="N148" s="5"/>
      <c r="O148" s="5"/>
      <c r="P148" s="5"/>
      <c r="Q148" s="38"/>
      <c r="R148" s="5"/>
      <c r="S148" s="5"/>
      <c r="T148" s="5"/>
      <c r="U148" s="8"/>
      <c r="V148" s="8"/>
      <c r="W148" s="8"/>
      <c r="X148" s="5"/>
      <c r="Y148" s="5"/>
      <c r="Z148" s="33"/>
      <c r="AA148" s="5"/>
      <c r="AB148" s="5"/>
      <c r="AC148" s="5"/>
      <c r="AD148" s="5"/>
      <c r="AE148" s="5"/>
      <c r="AF148" s="5"/>
    </row>
    <row r="149" spans="1:91" ht="15.75" x14ac:dyDescent="0.25">
      <c r="B149" s="183" t="s">
        <v>162</v>
      </c>
      <c r="C149" s="183"/>
      <c r="D149" s="183"/>
      <c r="E149" s="26"/>
      <c r="F149" s="167" t="s">
        <v>161</v>
      </c>
      <c r="G149" s="167"/>
      <c r="H149" s="28"/>
      <c r="I149" s="166"/>
      <c r="J149" s="166"/>
      <c r="K149" s="166"/>
      <c r="U149" s="166"/>
      <c r="V149" s="166"/>
      <c r="W149" s="166"/>
    </row>
    <row r="150" spans="1:91" ht="15" x14ac:dyDescent="0.3">
      <c r="C150" s="184"/>
      <c r="D150" s="184"/>
      <c r="E150" s="184"/>
      <c r="F150" s="168"/>
      <c r="G150" s="168"/>
      <c r="H150" s="2"/>
      <c r="K150" s="3"/>
      <c r="T150" s="2"/>
      <c r="W150" s="3"/>
      <c r="AF150" s="6"/>
    </row>
    <row r="151" spans="1:91" ht="15" x14ac:dyDescent="0.3">
      <c r="F151" s="31"/>
      <c r="G151" s="31"/>
      <c r="H151" s="2"/>
      <c r="K151" s="3"/>
      <c r="T151" s="2"/>
      <c r="W151" s="3"/>
      <c r="AF151" s="6"/>
    </row>
    <row r="152" spans="1:91" x14ac:dyDescent="0.25">
      <c r="H152" s="2"/>
      <c r="K152" s="3"/>
      <c r="T152" s="2"/>
      <c r="W152" s="3"/>
      <c r="AF152" s="6"/>
    </row>
    <row r="153" spans="1:91" x14ac:dyDescent="0.25">
      <c r="F153" s="3" t="s">
        <v>72</v>
      </c>
      <c r="H153" s="2"/>
      <c r="K153" s="3"/>
      <c r="T153" s="2"/>
      <c r="W153" s="3"/>
      <c r="AF153" s="6"/>
    </row>
    <row r="154" spans="1:91" x14ac:dyDescent="0.25">
      <c r="H154" s="2"/>
      <c r="K154" s="3"/>
      <c r="T154" s="2"/>
      <c r="W154" s="3"/>
      <c r="AF154" s="6"/>
    </row>
    <row r="155" spans="1:91" x14ac:dyDescent="0.25">
      <c r="H155" s="2"/>
      <c r="K155" s="3"/>
      <c r="T155" s="2"/>
      <c r="W155" s="3"/>
      <c r="AF155" s="6"/>
    </row>
    <row r="156" spans="1:91" x14ac:dyDescent="0.25">
      <c r="H156" s="2"/>
      <c r="K156" s="3"/>
      <c r="T156" s="2"/>
      <c r="W156" s="3"/>
      <c r="AF156" s="6"/>
    </row>
    <row r="157" spans="1:91" x14ac:dyDescent="0.25">
      <c r="H157" s="2"/>
      <c r="K157" s="3"/>
      <c r="T157" s="2"/>
      <c r="W157" s="3"/>
      <c r="AF157" s="6"/>
    </row>
    <row r="158" spans="1:91" x14ac:dyDescent="0.25">
      <c r="H158" s="2"/>
      <c r="K158" s="3"/>
      <c r="T158" s="2"/>
      <c r="W158" s="3"/>
      <c r="AF158" s="6"/>
    </row>
    <row r="159" spans="1:91" x14ac:dyDescent="0.25">
      <c r="H159" s="2"/>
      <c r="K159" s="3"/>
      <c r="T159" s="2"/>
      <c r="W159" s="3"/>
      <c r="AF159" s="6"/>
    </row>
    <row r="160" spans="1:91" x14ac:dyDescent="0.25">
      <c r="H160" s="2"/>
      <c r="K160" s="3"/>
      <c r="T160" s="2"/>
      <c r="W160" s="3"/>
      <c r="AF160" s="6"/>
    </row>
    <row r="161" spans="4:32" x14ac:dyDescent="0.25">
      <c r="H161" s="2"/>
      <c r="K161" s="3"/>
      <c r="T161" s="2"/>
      <c r="W161" s="3"/>
      <c r="AF161" s="6"/>
    </row>
    <row r="162" spans="4:32" x14ac:dyDescent="0.25">
      <c r="H162" s="2"/>
      <c r="K162" s="3"/>
      <c r="T162" s="2"/>
      <c r="W162" s="3"/>
      <c r="AF162" s="6"/>
    </row>
    <row r="163" spans="4:32" x14ac:dyDescent="0.25">
      <c r="H163" s="2"/>
      <c r="K163" s="3"/>
      <c r="T163" s="2"/>
      <c r="W163" s="3"/>
      <c r="AF163" s="6"/>
    </row>
    <row r="164" spans="4:32" x14ac:dyDescent="0.25">
      <c r="H164" s="2"/>
      <c r="K164" s="3"/>
      <c r="T164" s="2"/>
      <c r="W164" s="3"/>
      <c r="AF164" s="6"/>
    </row>
    <row r="165" spans="4:32" x14ac:dyDescent="0.25">
      <c r="H165" s="2"/>
      <c r="K165" s="3"/>
      <c r="T165" s="2"/>
      <c r="W165" s="3"/>
      <c r="AF165" s="6"/>
    </row>
    <row r="166" spans="4:32" x14ac:dyDescent="0.25">
      <c r="H166" s="2"/>
      <c r="K166" s="3"/>
      <c r="T166" s="2"/>
      <c r="W166" s="3"/>
      <c r="AF166" s="6"/>
    </row>
    <row r="167" spans="4:32" x14ac:dyDescent="0.25">
      <c r="H167" s="2"/>
      <c r="K167" s="3"/>
      <c r="T167" s="2"/>
      <c r="W167" s="3"/>
      <c r="AF167" s="6"/>
    </row>
    <row r="168" spans="4:32" x14ac:dyDescent="0.25">
      <c r="H168" s="2"/>
      <c r="K168" s="3"/>
      <c r="T168" s="2"/>
      <c r="W168" s="3"/>
      <c r="AF168" s="6"/>
    </row>
    <row r="169" spans="4:32" x14ac:dyDescent="0.25">
      <c r="H169" s="2"/>
      <c r="K169" s="3"/>
      <c r="T169" s="2"/>
      <c r="W169" s="3"/>
      <c r="AF169" s="6"/>
    </row>
    <row r="170" spans="4:32" x14ac:dyDescent="0.25">
      <c r="H170" s="2"/>
      <c r="K170" s="3"/>
      <c r="T170" s="2"/>
      <c r="W170" s="3"/>
      <c r="AF170" s="6"/>
    </row>
    <row r="171" spans="4:32" x14ac:dyDescent="0.25">
      <c r="H171" s="2"/>
      <c r="K171" s="3"/>
      <c r="T171" s="2"/>
      <c r="W171" s="3"/>
      <c r="AF171" s="6"/>
    </row>
    <row r="172" spans="4:32" x14ac:dyDescent="0.25">
      <c r="H172" s="2"/>
      <c r="K172" s="3"/>
      <c r="T172" s="2"/>
      <c r="W172" s="3"/>
      <c r="AF172" s="6"/>
    </row>
    <row r="173" spans="4:32" x14ac:dyDescent="0.25">
      <c r="H173" s="2"/>
      <c r="K173" s="3"/>
      <c r="T173" s="2"/>
      <c r="W173" s="3"/>
      <c r="AF173" s="6"/>
    </row>
    <row r="174" spans="4:32" ht="16.5" x14ac:dyDescent="0.25">
      <c r="D174" s="179"/>
      <c r="E174" s="179"/>
      <c r="F174" s="179"/>
      <c r="H174" s="2"/>
      <c r="K174" s="3"/>
      <c r="T174" s="2"/>
      <c r="W174" s="3"/>
      <c r="AF174" s="6"/>
    </row>
    <row r="175" spans="4:32" x14ac:dyDescent="0.25">
      <c r="H175" s="2"/>
      <c r="K175" s="3"/>
      <c r="T175" s="2"/>
      <c r="W175" s="3"/>
      <c r="AF175" s="6"/>
    </row>
    <row r="197" spans="6:6" x14ac:dyDescent="0.25">
      <c r="F197" s="3" t="s">
        <v>58</v>
      </c>
    </row>
  </sheetData>
  <mergeCells count="16">
    <mergeCell ref="A5:H5"/>
    <mergeCell ref="D174:F174"/>
    <mergeCell ref="D146:E146"/>
    <mergeCell ref="D145:E145"/>
    <mergeCell ref="B148:D148"/>
    <mergeCell ref="B149:D149"/>
    <mergeCell ref="C150:E150"/>
    <mergeCell ref="A7:E7"/>
    <mergeCell ref="U149:W149"/>
    <mergeCell ref="F149:G149"/>
    <mergeCell ref="F150:G150"/>
    <mergeCell ref="F10:G10"/>
    <mergeCell ref="K6:L6"/>
    <mergeCell ref="I149:K149"/>
    <mergeCell ref="U10:AF10"/>
    <mergeCell ref="I10:T10"/>
  </mergeCells>
  <pageMargins left="0" right="0" top="0.118110236220472" bottom="0" header="0" footer="0"/>
  <pageSetup scale="75" orientation="portrait" horizontalDpi="4294967294" r:id="rId1"/>
  <rowBreaks count="1" manualBreakCount="1">
    <brk id="6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Situacioni  2024</vt:lpstr>
      <vt:lpstr>'Situacioni  2024'!Print_Area</vt:lpstr>
      <vt:lpstr>'Situacioni  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2026-01-12T09:38:03Z</dcterms:modified>
</cp:coreProperties>
</file>